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IO 01 - Kanalizační dešťo..." sheetId="2" r:id="rId2"/>
    <sheet name="IO 02 - Úprava recipientu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'IO 01 - Kanalizační dešťo...'!$C$87:$K$434</definedName>
    <definedName name="_xlnm.Print_Area" localSheetId="1">'IO 01 - Kanalizační dešťo...'!$C$4:$J$39,'IO 01 - Kanalizační dešťo...'!$C$45:$J$69,'IO 01 - Kanalizační dešťo...'!$C$75:$K$434</definedName>
    <definedName name="_xlnm.Print_Titles" localSheetId="1">'IO 01 - Kanalizační dešťo...'!$87:$87</definedName>
    <definedName name="_xlnm._FilterDatabase" localSheetId="2" hidden="1">'IO 02 - Úprava recipientu'!$C$82:$K$118</definedName>
    <definedName name="_xlnm.Print_Area" localSheetId="2">'IO 02 - Úprava recipientu'!$C$4:$J$39,'IO 02 - Úprava recipientu'!$C$45:$J$64,'IO 02 - Úprava recipientu'!$C$70:$K$118</definedName>
    <definedName name="_xlnm.Print_Titles" localSheetId="2">'IO 02 - Úprava recipientu'!$82:$82</definedName>
    <definedName name="_xlnm._FilterDatabase" localSheetId="3" hidden="1">'VON - Vedlejší a ostatní ...'!$C$79:$K$155</definedName>
    <definedName name="_xlnm.Print_Area" localSheetId="3">'VON - Vedlejší a ostatní ...'!$C$4:$J$39,'VON - Vedlejší a ostatní ...'!$C$45:$J$61,'VON - Vedlejší a ostatní ...'!$C$67:$K$155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4"/>
  <c r="BH94"/>
  <c r="BG94"/>
  <c r="BF94"/>
  <c r="T94"/>
  <c r="R94"/>
  <c r="P94"/>
  <c r="BK94"/>
  <c r="J94"/>
  <c r="BE94"/>
  <c r="BI89"/>
  <c r="BH89"/>
  <c r="BG89"/>
  <c r="BF89"/>
  <c r="T89"/>
  <c r="R89"/>
  <c r="P89"/>
  <c r="BK89"/>
  <c r="J89"/>
  <c r="BE89"/>
  <c r="BI85"/>
  <c r="BH85"/>
  <c r="BG85"/>
  <c r="BF85"/>
  <c r="T85"/>
  <c r="R85"/>
  <c r="P85"/>
  <c r="BK85"/>
  <c r="J85"/>
  <c r="BE85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118"/>
  <c r="BH118"/>
  <c r="BG118"/>
  <c r="BF118"/>
  <c r="T118"/>
  <c r="T117"/>
  <c r="R118"/>
  <c r="R117"/>
  <c r="P118"/>
  <c r="P117"/>
  <c r="BK118"/>
  <c r="BK117"/>
  <c r="J117"/>
  <c r="J118"/>
  <c r="BE118"/>
  <c r="J63"/>
  <c r="BI113"/>
  <c r="BH113"/>
  <c r="BG113"/>
  <c r="BF113"/>
  <c r="T113"/>
  <c r="T112"/>
  <c r="R113"/>
  <c r="R112"/>
  <c r="P113"/>
  <c r="P112"/>
  <c r="BK113"/>
  <c r="BK112"/>
  <c r="J112"/>
  <c r="J113"/>
  <c r="BE113"/>
  <c r="J6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6"/>
  <c r="F37"/>
  <c i="1" r="BD56"/>
  <c i="3" r="BH86"/>
  <c r="F36"/>
  <c i="1" r="BC56"/>
  <c i="3" r="BG86"/>
  <c r="F35"/>
  <c i="1" r="BB56"/>
  <c i="3" r="BF86"/>
  <c r="J34"/>
  <c i="1" r="AW56"/>
  <c i="3" r="F34"/>
  <c i="1" r="BA56"/>
  <c i="3" r="T86"/>
  <c r="T85"/>
  <c r="T84"/>
  <c r="T83"/>
  <c r="R86"/>
  <c r="R85"/>
  <c r="R84"/>
  <c r="R83"/>
  <c r="P86"/>
  <c r="P85"/>
  <c r="P84"/>
  <c r="P83"/>
  <c i="1" r="AU56"/>
  <c i="3" r="BK86"/>
  <c r="BK85"/>
  <c r="J85"/>
  <c r="BK84"/>
  <c r="J84"/>
  <c r="BK83"/>
  <c r="J83"/>
  <c r="J59"/>
  <c r="J30"/>
  <c i="1" r="AG56"/>
  <c i="3" r="J86"/>
  <c r="BE86"/>
  <c r="J33"/>
  <c i="1" r="AV56"/>
  <c i="3" r="F33"/>
  <c i="1" r="AZ56"/>
  <c i="3" r="J61"/>
  <c r="J60"/>
  <c r="J79"/>
  <c r="F79"/>
  <c r="F77"/>
  <c r="E75"/>
  <c r="J54"/>
  <c r="F54"/>
  <c r="F52"/>
  <c r="E50"/>
  <c r="J39"/>
  <c r="J24"/>
  <c r="E24"/>
  <c r="J80"/>
  <c r="J55"/>
  <c r="J23"/>
  <c r="J18"/>
  <c r="E18"/>
  <c r="F80"/>
  <c r="F55"/>
  <c r="J17"/>
  <c r="J12"/>
  <c r="J77"/>
  <c r="J52"/>
  <c r="E7"/>
  <c r="E73"/>
  <c r="E48"/>
  <c i="2" r="J37"/>
  <c r="J36"/>
  <c i="1" r="AY55"/>
  <c i="2" r="J35"/>
  <c i="1" r="AX55"/>
  <c i="2" r="BI434"/>
  <c r="BH434"/>
  <c r="BG434"/>
  <c r="BF434"/>
  <c r="T434"/>
  <c r="T433"/>
  <c r="R434"/>
  <c r="R433"/>
  <c r="P434"/>
  <c r="P433"/>
  <c r="BK434"/>
  <c r="BK433"/>
  <c r="J433"/>
  <c r="J434"/>
  <c r="BE434"/>
  <c r="J68"/>
  <c r="BI430"/>
  <c r="BH430"/>
  <c r="BG430"/>
  <c r="BF430"/>
  <c r="T430"/>
  <c r="R430"/>
  <c r="P430"/>
  <c r="BK430"/>
  <c r="J430"/>
  <c r="BE430"/>
  <c r="BI426"/>
  <c r="BH426"/>
  <c r="BG426"/>
  <c r="BF426"/>
  <c r="T426"/>
  <c r="R426"/>
  <c r="P426"/>
  <c r="BK426"/>
  <c r="J426"/>
  <c r="BE426"/>
  <c r="BI422"/>
  <c r="BH422"/>
  <c r="BG422"/>
  <c r="BF422"/>
  <c r="T422"/>
  <c r="T421"/>
  <c r="R422"/>
  <c r="R421"/>
  <c r="P422"/>
  <c r="P421"/>
  <c r="BK422"/>
  <c r="BK421"/>
  <c r="J421"/>
  <c r="J422"/>
  <c r="BE422"/>
  <c r="J67"/>
  <c r="BI414"/>
  <c r="BH414"/>
  <c r="BG414"/>
  <c r="BF414"/>
  <c r="T414"/>
  <c r="R414"/>
  <c r="P414"/>
  <c r="BK414"/>
  <c r="J414"/>
  <c r="BE414"/>
  <c r="BI409"/>
  <c r="BH409"/>
  <c r="BG409"/>
  <c r="BF409"/>
  <c r="T409"/>
  <c r="R409"/>
  <c r="P409"/>
  <c r="BK409"/>
  <c r="J409"/>
  <c r="BE409"/>
  <c r="BI405"/>
  <c r="BH405"/>
  <c r="BG405"/>
  <c r="BF405"/>
  <c r="T405"/>
  <c r="T404"/>
  <c r="R405"/>
  <c r="R404"/>
  <c r="P405"/>
  <c r="P404"/>
  <c r="BK405"/>
  <c r="BK404"/>
  <c r="J404"/>
  <c r="J405"/>
  <c r="BE405"/>
  <c r="J66"/>
  <c r="BI400"/>
  <c r="BH400"/>
  <c r="BG400"/>
  <c r="BF400"/>
  <c r="T400"/>
  <c r="R400"/>
  <c r="P400"/>
  <c r="BK400"/>
  <c r="J400"/>
  <c r="BE400"/>
  <c r="BI395"/>
  <c r="BH395"/>
  <c r="BG395"/>
  <c r="BF395"/>
  <c r="T395"/>
  <c r="R395"/>
  <c r="P395"/>
  <c r="BK395"/>
  <c r="J395"/>
  <c r="BE395"/>
  <c r="BI390"/>
  <c r="BH390"/>
  <c r="BG390"/>
  <c r="BF390"/>
  <c r="T390"/>
  <c r="R390"/>
  <c r="P390"/>
  <c r="BK390"/>
  <c r="J390"/>
  <c r="BE390"/>
  <c r="BI386"/>
  <c r="BH386"/>
  <c r="BG386"/>
  <c r="BF386"/>
  <c r="T386"/>
  <c r="R386"/>
  <c r="P386"/>
  <c r="BK386"/>
  <c r="J386"/>
  <c r="BE386"/>
  <c r="BI381"/>
  <c r="BH381"/>
  <c r="BG381"/>
  <c r="BF381"/>
  <c r="T381"/>
  <c r="R381"/>
  <c r="P381"/>
  <c r="BK381"/>
  <c r="J381"/>
  <c r="BE381"/>
  <c r="BI377"/>
  <c r="BH377"/>
  <c r="BG377"/>
  <c r="BF377"/>
  <c r="T377"/>
  <c r="R377"/>
  <c r="P377"/>
  <c r="BK377"/>
  <c r="J377"/>
  <c r="BE377"/>
  <c r="BI373"/>
  <c r="BH373"/>
  <c r="BG373"/>
  <c r="BF373"/>
  <c r="T373"/>
  <c r="R373"/>
  <c r="P373"/>
  <c r="BK373"/>
  <c r="J373"/>
  <c r="BE373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59"/>
  <c r="BH359"/>
  <c r="BG359"/>
  <c r="BF359"/>
  <c r="T359"/>
  <c r="R359"/>
  <c r="P359"/>
  <c r="BK359"/>
  <c r="J359"/>
  <c r="BE359"/>
  <c r="BI355"/>
  <c r="BH355"/>
  <c r="BG355"/>
  <c r="BF355"/>
  <c r="T355"/>
  <c r="R355"/>
  <c r="P355"/>
  <c r="BK355"/>
  <c r="J355"/>
  <c r="BE355"/>
  <c r="BI351"/>
  <c r="BH351"/>
  <c r="BG351"/>
  <c r="BF351"/>
  <c r="T351"/>
  <c r="R351"/>
  <c r="P351"/>
  <c r="BK351"/>
  <c r="J351"/>
  <c r="BE351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39"/>
  <c r="BH339"/>
  <c r="BG339"/>
  <c r="BF339"/>
  <c r="T339"/>
  <c r="R339"/>
  <c r="P339"/>
  <c r="BK339"/>
  <c r="J339"/>
  <c r="BE339"/>
  <c r="BI335"/>
  <c r="BH335"/>
  <c r="BG335"/>
  <c r="BF335"/>
  <c r="T335"/>
  <c r="R335"/>
  <c r="P335"/>
  <c r="BK335"/>
  <c r="J335"/>
  <c r="BE335"/>
  <c r="BI330"/>
  <c r="BH330"/>
  <c r="BG330"/>
  <c r="BF330"/>
  <c r="T330"/>
  <c r="R330"/>
  <c r="P330"/>
  <c r="BK330"/>
  <c r="J330"/>
  <c r="BE330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8"/>
  <c r="BH318"/>
  <c r="BG318"/>
  <c r="BF318"/>
  <c r="T318"/>
  <c r="R318"/>
  <c r="P318"/>
  <c r="BK318"/>
  <c r="J318"/>
  <c r="BE318"/>
  <c r="BI314"/>
  <c r="BH314"/>
  <c r="BG314"/>
  <c r="BF314"/>
  <c r="T314"/>
  <c r="R314"/>
  <c r="P314"/>
  <c r="BK314"/>
  <c r="J314"/>
  <c r="BE314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8"/>
  <c r="BH298"/>
  <c r="BG298"/>
  <c r="BF298"/>
  <c r="T298"/>
  <c r="R298"/>
  <c r="P298"/>
  <c r="BK298"/>
  <c r="J298"/>
  <c r="BE298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4"/>
  <c r="BH284"/>
  <c r="BG284"/>
  <c r="BF284"/>
  <c r="T284"/>
  <c r="R284"/>
  <c r="P284"/>
  <c r="BK284"/>
  <c r="J284"/>
  <c r="BE284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2"/>
  <c r="BH272"/>
  <c r="BG272"/>
  <c r="BF272"/>
  <c r="T272"/>
  <c r="T271"/>
  <c r="R272"/>
  <c r="R271"/>
  <c r="P272"/>
  <c r="P271"/>
  <c r="BK272"/>
  <c r="BK271"/>
  <c r="J271"/>
  <c r="J272"/>
  <c r="BE272"/>
  <c r="J65"/>
  <c r="BI267"/>
  <c r="BH267"/>
  <c r="BG267"/>
  <c r="BF267"/>
  <c r="T267"/>
  <c r="R267"/>
  <c r="P267"/>
  <c r="BK267"/>
  <c r="J267"/>
  <c r="BE267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6"/>
  <c r="BH236"/>
  <c r="BG236"/>
  <c r="BF236"/>
  <c r="T236"/>
  <c r="T235"/>
  <c r="R236"/>
  <c r="R235"/>
  <c r="P236"/>
  <c r="P235"/>
  <c r="BK236"/>
  <c r="BK235"/>
  <c r="J235"/>
  <c r="J236"/>
  <c r="BE236"/>
  <c r="J64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4"/>
  <c r="BH224"/>
  <c r="BG224"/>
  <c r="BF224"/>
  <c r="T224"/>
  <c r="T223"/>
  <c r="R224"/>
  <c r="R223"/>
  <c r="P224"/>
  <c r="P223"/>
  <c r="BK224"/>
  <c r="BK223"/>
  <c r="J223"/>
  <c r="J224"/>
  <c r="BE224"/>
  <c r="J63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T206"/>
  <c r="R207"/>
  <c r="R206"/>
  <c r="P207"/>
  <c r="P206"/>
  <c r="BK207"/>
  <c r="BK206"/>
  <c r="J206"/>
  <c r="J207"/>
  <c r="BE207"/>
  <c r="J62"/>
  <c r="BI201"/>
  <c r="BH201"/>
  <c r="BG201"/>
  <c r="BF201"/>
  <c r="T201"/>
  <c r="R201"/>
  <c r="P201"/>
  <c r="BK201"/>
  <c r="J201"/>
  <c r="BE201"/>
  <c r="BI195"/>
  <c r="BH195"/>
  <c r="BG195"/>
  <c r="BF195"/>
  <c r="T195"/>
  <c r="R195"/>
  <c r="P195"/>
  <c r="BK195"/>
  <c r="J195"/>
  <c r="BE195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6"/>
  <c r="BH116"/>
  <c r="BG116"/>
  <c r="BF116"/>
  <c r="T116"/>
  <c r="R116"/>
  <c r="P116"/>
  <c r="BK116"/>
  <c r="J116"/>
  <c r="BE116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<sst xmlns="http://schemas.openxmlformats.org/spreadsheetml/2006/main">
  <si>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</si>
  <si>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</si>
  <si>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</si>
  <si>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</si>
  <si>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</si>
  <si>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{acfe0ec8-6398-4ead-8baa-c410607dd729}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</si>
  <si>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</si>
  <si>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</si>
  <si>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</si>
  <si>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</si>
  <si>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</si>
  <si>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</si>
  <si>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</si>
  <si>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</si>
  <si>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1623-3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</si>
  <si>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</si>
  <si>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</si>
  <si>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Lipno - odvedení dešťových vod ze vzdušného svahu hráze</t>
  </si>
  <si>
    <t>KSO:</t>
  </si>
  <si>
    <t>827 1</t>
  </si>
  <si>
    <t>CC-CZ:</t>
  </si>
  <si>
    <t>222</t>
  </si>
  <si>
    <t>Místo:</t>
  </si>
  <si>
    <t>Lipno nad Vltavou</t>
  </si>
  <si>
    <t>Datum:</t>
  </si>
  <si>
    <t>15. 2. 2019</t>
  </si>
  <si>
    <t>CZ-CPA:</t>
  </si>
  <si>
    <t>42.21.12</t>
  </si>
  <si>
    <t>Zadavatel:</t>
  </si>
  <si>
    <t>IČ:</t>
  </si>
  <si>
    <t>70889953</t>
  </si>
  <si>
    <t>Povodí Vltavy, státní podnik, Praha 5				</t>
  </si>
  <si>
    <t>DIČ:</t>
  </si>
  <si>
    <t/>
  </si>
  <si>
    <t>Uchazeč:</t>
  </si>
  <si>
    <t>Vyplň údaj</t>
  </si>
  <si>
    <t>Projektant:</t>
  </si>
  <si>
    <t>15771822</t>
  </si>
  <si>
    <t>VH-TRES spol.s r.o., České Budějovice</t>
  </si>
  <si>
    <t>True</t>
  </si>
  <si>
    <t>Zpracovatel:</t>
  </si>
  <si>
    <t xml:space="preserve"> </t>
  </si>
  <si>
    <t>Poznámka:</t>
  </si>
  <si>
    <t>Soupis prací je sestaven s využitím Cenové soustavy ÚRS 2019/I.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</si>
  <si>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</si>
  <si>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</si>
  <si>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</si>
  <si>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</si>
  <si>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</si>
  <si>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</si>
  <si>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</si>
  <si>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</si>
  <si>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</si>
  <si>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</si>
  <si>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</si>
  <si>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</si>
  <si>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</si>
  <si>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</si>
  <si>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</si>
  <si>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</si>
  <si>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</si>
  <si>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</si>
  <si>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</si>
  <si>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</si>
  <si>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</si>
  <si>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</si>
  <si>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</si>
  <si>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</si>
  <si>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</si>
  <si>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</si>
  <si>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</si>
  <si>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</si>
  <si>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</si>
  <si>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</si>
  <si>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</si>
  <si>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</si>
  <si>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</si>
  <si>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</si>
  <si>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</si>
  <si>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</si>
  <si>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</si>
  <si>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</si>
  <si>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</si>
  <si>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</si>
  <si>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Kanalizační dešťový sběrač</t>
  </si>
  <si>
    <t>ING</t>
  </si>
  <si>
    <t>1</t>
  </si>
  <si>
    <t>{301fba04-5464-4d67-a442-0f136ced97c0}</t>
  </si>
  <si>
    <t>827 22</t>
  </si>
  <si>
    <t>2</t>
  </si>
  <si>
    <t>IO 02</t>
  </si>
  <si>
    <t>Úprava recipientu</t>
  </si>
  <si>
    <t>{900ca187-1a1c-4f0a-96b5-2826ca8feae8}</t>
  </si>
  <si>
    <t>833 21 2</t>
  </si>
  <si>
    <t>VON</t>
  </si>
  <si>
    <t>Vedlejší a ostatní náklady</t>
  </si>
  <si>
    <t>{1e0936fe-e684-4dce-8b6e-ed247291b740}</t>
  </si>
  <si>
    <t>KRYCÍ LIST SOUPISU PRACÍ</t>
  </si>
  <si>
    <t>Objekt:</t>
  </si>
  <si>
    <t>IO 01 - Kanalizační dešťový sběrač</t>
  </si>
  <si>
    <t>2223</t>
  </si>
  <si>
    <t>Povodí Vltavy, státní podnik, Praha 5</t>
  </si>
  <si>
    <t>REKAPITULACE ČLENĚNÍ SOUPISU PRACÍ</t>
  </si>
  <si>
    <t>Kód dílu - Popis</t>
  </si>
  <si>
    <t>Cena celkem [CZK]</t>
  </si>
  <si>
    <t>-1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</si>
  <si>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</si>
  <si>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</si>
  <si>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</si>
  <si>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</si>
  <si>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</si>
  <si>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</si>
  <si>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</si>
  <si>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</si>
  <si>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</si>
  <si>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</si>
  <si>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</si>
  <si>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</si>
  <si>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</si>
  <si>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</si>
  <si>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</si>
  <si>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</si>
  <si>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</si>
  <si>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</si>
  <si>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</si>
  <si>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</si>
  <si>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</si>
  <si>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</si>
  <si>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Zemní práce</t>
  </si>
  <si>
    <t>K</t>
  </si>
  <si>
    <t>11510-R</t>
  </si>
  <si>
    <t>Čerpání vody a pohotovost čerpací stanice během výstavby</t>
  </si>
  <si>
    <t>kpl</t>
  </si>
  <si>
    <t>4</t>
  </si>
  <si>
    <t>-1060638315</t>
  </si>
  <si>
    <t>VV</t>
  </si>
  <si>
    <t xml:space="preserve">"funkce a výkon"   1,0</t>
  </si>
  <si>
    <t>Součet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</si>
  <si>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</si>
  <si>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</si>
  <si>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m</t>
  </si>
  <si>
    <t>CS ÚRS 2019 01</t>
  </si>
  <si>
    <t>917183530</t>
  </si>
  <si>
    <t xml:space="preserve">"podzemní sítě (optické kabely mezi vrty)"   1,5*5</t>
  </si>
  <si>
    <t>3</t>
  </si>
  <si>
    <t>120001101</t>
  </si>
  <si>
    <t>Příplatek k cenám vykopávek za ztížení vykopávky v blízkosti podzemního vedení nebo výbušnin v horninách jakékoliv třídy</t>
  </si>
  <si>
    <t>m3</t>
  </si>
  <si>
    <t>-1442903524</t>
  </si>
  <si>
    <t>cca 10% výkopů - křížení s podzemními sítěmi (optické kabely mezi vrty)</t>
  </si>
  <si>
    <t xml:space="preserve">"viz. kubaturový list"   373,33*0,10</t>
  </si>
  <si>
    <t>121101103</t>
  </si>
  <si>
    <t>Sejmutí ornice nebo lesní půdy s vodorovným přemístěním na hromady v místě upotřebení nebo na dočasné či trvalé skládky se složením, na vzdálenost přes 100 do 250 m</t>
  </si>
  <si>
    <t>-476973788</t>
  </si>
  <si>
    <t xml:space="preserve">"viz. kubaturový list"   30,17</t>
  </si>
  <si>
    <t>5</t>
  </si>
  <si>
    <t>132201202</t>
  </si>
  <si>
    <t>Hloubení zapažených i nezapažených rýh šířky přes 600 do 2 000 mm s urovnáním dna do předepsaného profilu a spádu v hornině tř. 3 přes 100 do 1 000 m3</t>
  </si>
  <si>
    <t>1494119328</t>
  </si>
  <si>
    <t>50% výkopů v hornině tř. 3</t>
  </si>
  <si>
    <t xml:space="preserve">"viz. kubaturový list"   373,33*0,5</t>
  </si>
  <si>
    <t xml:space="preserve">"rozšíření pro zřízení šachet"   (0,5*1,9*1,62*5+0,3*1,3*1,11*5)*0,5</t>
  </si>
  <si>
    <t>6</t>
  </si>
  <si>
    <t>132301202</t>
  </si>
  <si>
    <t>Hloubení zapažených i nezapažených rýh šířky přes 600 do 2 000 mm s urovnáním dna do předepsaného profilu a spádu v hornině tř. 4 přes 100 do 1 000 m3</t>
  </si>
  <si>
    <t>1779222923</t>
  </si>
  <si>
    <t>20% výkopů v hornině tř. 4</t>
  </si>
  <si>
    <t xml:space="preserve">"viz. kubaturový list"   373,33*0,2</t>
  </si>
  <si>
    <t xml:space="preserve">"rozšíření pro zřízení šachet"   (0,5*1,9*1,62*5+0,3*1,3*1,11*5)*0,2</t>
  </si>
  <si>
    <t>50% výkopů v hornině tř. 4</t>
  </si>
  <si>
    <t xml:space="preserve">"výkop pro drenáž DN 100"   0,2*0,2*235,91*0,5</t>
  </si>
  <si>
    <t>7</t>
  </si>
  <si>
    <t>132401201</t>
  </si>
  <si>
    <t>Hloubení zapažených i nezapažených rýh šířky přes 600 do 2 000 mm s urovnáním dna do předepsaného profilu a spádu v hornině tř. 5 pro jakékoliv množství</t>
  </si>
  <si>
    <t>-628913457</t>
  </si>
  <si>
    <t>30% výkopů v hornině tř. 5</t>
  </si>
  <si>
    <t xml:space="preserve">"viz. kubaturový list"   373,33*0,3</t>
  </si>
  <si>
    <t xml:space="preserve">"rozšíření pro zřízení šachet"   (0,5*1,9*1,62*5+0,3*1,3*1,11*5)*0,3</t>
  </si>
  <si>
    <t>50% výkopů v hornině tř. 5</t>
  </si>
  <si>
    <t>8</t>
  </si>
  <si>
    <t>151101101</t>
  </si>
  <si>
    <t>Zřízení pažení a rozepření stěn rýh pro podzemní vedení pro všechny šířky rýhy příložné pro jakoukoliv mezerovitost, hloubky do 2 m</t>
  </si>
  <si>
    <t>m2</t>
  </si>
  <si>
    <t>-53499601</t>
  </si>
  <si>
    <t xml:space="preserve">"viz. kubaturový list"   620,17</t>
  </si>
  <si>
    <t>9</t>
  </si>
  <si>
    <t>151101111</t>
  </si>
  <si>
    <t>Odstranění pažení a rozepření stěn rýh pro podzemní vedení s uložením materiálu na vzdálenost do 3 m od kraje výkopu příložné, hloubky do 2 m</t>
  </si>
  <si>
    <t>1846746651</t>
  </si>
  <si>
    <t>10</t>
  </si>
  <si>
    <t>15150-R</t>
  </si>
  <si>
    <t>Zřízení a odstranění ochranné pažení do 0,5 m</t>
  </si>
  <si>
    <t>-516203927</t>
  </si>
  <si>
    <t xml:space="preserve">"pažení ochranné nízké podél koruny hráze z důvodu ochrany svahu hráze odvalující se hlínou z výkopku"   0,5*130,0</t>
  </si>
  <si>
    <t>11</t>
  </si>
  <si>
    <t>161101151</t>
  </si>
  <si>
    <t>Svislé přemístění výkopku bez naložení do dopravní nádoby avšak s vyprázdněním dopravní nádoby na hromadu nebo do dopravního prostředku z horniny tř. 5 až 7, při hloubce výkopu přes 1 do 2,5 m</t>
  </si>
  <si>
    <t>-501531614</t>
  </si>
  <si>
    <t xml:space="preserve">"viz. hloubení rýh v horn. tř. 5"   119,675</t>
  </si>
  <si>
    <t>12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</si>
  <si>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</si>
  <si>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</si>
  <si>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1548284732</t>
  </si>
  <si>
    <t>odvoz přebytečné zeminy 1-4 na skládku do 25 km"</t>
  </si>
  <si>
    <t>191,595+81,356-102,860</t>
  </si>
  <si>
    <t>13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</si>
  <si>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</si>
  <si>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</si>
  <si>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-679398176</t>
  </si>
  <si>
    <t>170,091*15</t>
  </si>
  <si>
    <t>14</t>
  </si>
  <si>
    <t>162701155</t>
  </si>
  <si>
    <t>Vodorovné přemístění výkopku nebo sypaniny po suchu na obvyklém dopravním prostředku, bez naložení výkopku, avšak se složením bez rozhrnutí z horniny tř. 5 až 7 na vzdálenost přes 9 000 do 10 000 m</t>
  </si>
  <si>
    <t>1621261889</t>
  </si>
  <si>
    <t>odvoz zeminy 5-7 na skládku do 25 km"</t>
  </si>
  <si>
    <t>119,675</t>
  </si>
  <si>
    <t>162701159</t>
  </si>
  <si>
    <t>Vodorovné přemístění výkopku nebo sypaniny po suchu na obvyklém dopravním prostředku, bez naložení výkopku, avšak se složením bez rozhrnutí z horniny tř. 5 až 7 na vzdálenost Příplatek k ceně za každých dalších i započatých 1 000 m</t>
  </si>
  <si>
    <t>1455030948</t>
  </si>
  <si>
    <t>119,675*15</t>
  </si>
  <si>
    <t>16</t>
  </si>
  <si>
    <t>167101102</t>
  </si>
  <si>
    <t>Nakládání, skládání a překládání neulehlého výkopku nebo sypaniny nakládání, množství přes 100 m3, z hornin tř. 1 až 4</t>
  </si>
  <si>
    <t>-115901143</t>
  </si>
  <si>
    <t xml:space="preserve">"zemina pro zpětný zásyp"   102,86</t>
  </si>
  <si>
    <t xml:space="preserve">"ornice pro zpětné rozprostření"   30,17</t>
  </si>
  <si>
    <t>17</t>
  </si>
  <si>
    <t>171201201</t>
  </si>
  <si>
    <t>Uložení sypaniny na skládky</t>
  </si>
  <si>
    <t>98177376</t>
  </si>
  <si>
    <t xml:space="preserve">"přebytečná zemina"   170,091+119,675</t>
  </si>
  <si>
    <t>18</t>
  </si>
  <si>
    <t>171201211</t>
  </si>
  <si>
    <t>Uložení sypaniny poplatek za uložení sypaniny na skládce (skládkovné)</t>
  </si>
  <si>
    <t>t</t>
  </si>
  <si>
    <t>-1879211149</t>
  </si>
  <si>
    <t>280,596*2,0</t>
  </si>
  <si>
    <t>19</t>
  </si>
  <si>
    <t>174101101</t>
  </si>
  <si>
    <t>Zásyp sypaninou z jakékoliv horniny s uložením výkopku ve vrstvách se zhutněním jam, šachet, rýh nebo kolem objektů v těchto vykopávkách</t>
  </si>
  <si>
    <t>-2069810637</t>
  </si>
  <si>
    <t xml:space="preserve">"viz. kubaturový list"   95,66</t>
  </si>
  <si>
    <t xml:space="preserve">"zásyp po bourání konstrukcí výústí (mimo rýhu)"   7,20</t>
  </si>
  <si>
    <t>20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</si>
  <si>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</si>
  <si>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</si>
  <si>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440415159</t>
  </si>
  <si>
    <t xml:space="preserve">"viz. kubaturový list"   189,81</t>
  </si>
  <si>
    <t>M</t>
  </si>
  <si>
    <t>58337331</t>
  </si>
  <si>
    <t>štěrkopísek frakce 0/22</t>
  </si>
  <si>
    <t>-1331103443</t>
  </si>
  <si>
    <t xml:space="preserve">"viz. kubaturový list"   189,81*2,0</t>
  </si>
  <si>
    <t>22</t>
  </si>
  <si>
    <t>181411122</t>
  </si>
  <si>
    <t>Založení trávníku na půdě předem připravené plochy do 1000 m2 výsevem včetně utažení lučního na svahu přes 1:5 do 1:2</t>
  </si>
  <si>
    <t>295997840</t>
  </si>
  <si>
    <t xml:space="preserve">"osetí svahu po šachtu Š3"   100,0</t>
  </si>
  <si>
    <t>23</t>
  </si>
  <si>
    <t>005724740</t>
  </si>
  <si>
    <t>osivo směs travní krajinná - svahová</t>
  </si>
  <si>
    <t>kg</t>
  </si>
  <si>
    <t>927514026</t>
  </si>
  <si>
    <t>Extenzivní luční směs - výsev 40-45kg/ha</t>
  </si>
  <si>
    <t xml:space="preserve">"osetí svahu po šachtu Š3"   100,0*0,0045</t>
  </si>
  <si>
    <t>24</t>
  </si>
  <si>
    <t>18141-R</t>
  </si>
  <si>
    <t>Založení trávníku na půdě předem připravené plochy do 1000 m2 předpěstovaným travním kobercem na svahu přes 1:5 do 1:2</t>
  </si>
  <si>
    <t>-524345083</t>
  </si>
  <si>
    <t xml:space="preserve">vč. dodávky travního koberce tl. 3 cm, travního substrátu a strojní kultivace, hutnění vibrační deskou, válcování </t>
  </si>
  <si>
    <t xml:space="preserve">"svah svah od šachty Š3 s položeným travním kobercem"   220,0</t>
  </si>
  <si>
    <t>25</t>
  </si>
  <si>
    <t>182301121</t>
  </si>
  <si>
    <t>Rozprostření a urovnání ornice ve svahu sklonu přes 1:5 při souvislé ploše do 500 m2, tl. vrstvy do 100 mm</t>
  </si>
  <si>
    <t>-880152390</t>
  </si>
  <si>
    <t xml:space="preserve">"svah od šachty Š3 s položeným travním kobercem"   220,0</t>
  </si>
  <si>
    <t xml:space="preserve">"svah po šachtu Š3 s osetím"   100,0</t>
  </si>
  <si>
    <t>26</t>
  </si>
  <si>
    <t>184818231</t>
  </si>
  <si>
    <t>Ochrana kmene bedněním před poškozením stavebním provozem zřízení včetně odstranění výšky bednění do 2 m průměru kmene do 300 mm</t>
  </si>
  <si>
    <t>kus</t>
  </si>
  <si>
    <t>1500721349</t>
  </si>
  <si>
    <t>3,0</t>
  </si>
  <si>
    <t>27</t>
  </si>
  <si>
    <t>185804312</t>
  </si>
  <si>
    <t>Zalití rostlin vodou plochy záhonů jednotlivě přes 20 m2</t>
  </si>
  <si>
    <t>-1681410813</t>
  </si>
  <si>
    <t>závlaha travního koberce a osetí po dobu 60 dnů dle potřeby na základě klimatických podmínek</t>
  </si>
  <si>
    <t>položka bude čerpána jen se souhlasem investora, o klimatických podmínkách bude proveden zápis ve stavebním deníku</t>
  </si>
  <si>
    <t xml:space="preserve">"svah od šachty Š3 s položeným travním kobercem"   220,0*0,001*60</t>
  </si>
  <si>
    <t xml:space="preserve">"svah po šachtu Š3 s osetím"   100,0*0,001*30</t>
  </si>
  <si>
    <t>28</t>
  </si>
  <si>
    <t>185851121</t>
  </si>
  <si>
    <t>Dovoz vody pro zálivku rostlin na vzdálenost do 1000 m</t>
  </si>
  <si>
    <t>1957834220</t>
  </si>
  <si>
    <t>vč.nákladů na vodné</t>
  </si>
  <si>
    <t xml:space="preserve">"dovoz do 5 km"   16,2</t>
  </si>
  <si>
    <t>29</t>
  </si>
  <si>
    <t>185851129</t>
  </si>
  <si>
    <t>Dovoz vody pro zálivku rostlin Příplatek k ceně za každých dalších i započatých 1000 m</t>
  </si>
  <si>
    <t>2143923251</t>
  </si>
  <si>
    <t xml:space="preserve">"dovoz do 5 km"   16,2*4</t>
  </si>
  <si>
    <t>Zakládání</t>
  </si>
  <si>
    <t>30</t>
  </si>
  <si>
    <t>211971122</t>
  </si>
  <si>
    <t xml:space="preserve">Zřízení opláštění žeber nebo trativodů geotextilií v rýze nebo zářezu </t>
  </si>
  <si>
    <t>1643139264</t>
  </si>
  <si>
    <t xml:space="preserve">viz. příhoha D.4. </t>
  </si>
  <si>
    <t xml:space="preserve">"obalení potrubí DN 400 rounem v úseku mezi šachtami Š2-Š5"   0,53*0,53*3,14/4*58,61</t>
  </si>
  <si>
    <t>31</t>
  </si>
  <si>
    <t>68536771</t>
  </si>
  <si>
    <t>plsť metrová vlnařská vpichovaná tl 5mm</t>
  </si>
  <si>
    <t>-1537230801</t>
  </si>
  <si>
    <t xml:space="preserve">"obalení potrubí DN 400 rounem v úseku mezi šachtami Š2-Š5"   0,53*0,53*3,14/4*58,61*1,2</t>
  </si>
  <si>
    <t>32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</si>
  <si>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</si>
  <si>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</si>
  <si>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-112277465</t>
  </si>
  <si>
    <t>viz. příhoha D.2., D.6., D.7.</t>
  </si>
  <si>
    <t>235,91</t>
  </si>
  <si>
    <t>33</t>
  </si>
  <si>
    <t>212755216</t>
  </si>
  <si>
    <t>Trativody bez lože z drenážních trubek plastových flexibilních D 160 mm</t>
  </si>
  <si>
    <t>816598290</t>
  </si>
  <si>
    <t>po dokončení prací bude potrubí odstraněno</t>
  </si>
  <si>
    <t xml:space="preserve">"provizorní flexi potrubí DN 160 pro odvod vod z UV"   24,0</t>
  </si>
  <si>
    <t>Svislé a kompletní konstrukce</t>
  </si>
  <si>
    <t>34</t>
  </si>
  <si>
    <t>339921132</t>
  </si>
  <si>
    <t>Osazování palisád betonových v řadě se zabetonováním výšky palisády přes 500 do 1000 mm</t>
  </si>
  <si>
    <t>-586605795</t>
  </si>
  <si>
    <t>viz. příhoha D.3.</t>
  </si>
  <si>
    <t xml:space="preserve">"ochrana nadzemních částí plastových šachet"   0,175*40,0</t>
  </si>
  <si>
    <t>35</t>
  </si>
  <si>
    <t>59228425</t>
  </si>
  <si>
    <t>palisáda betonová tyčová půlkulatá barevná 175x200x1000mm</t>
  </si>
  <si>
    <t>-1925940316</t>
  </si>
  <si>
    <t xml:space="preserve">"ochrana nadzemních částí plastových šachet"  40,0*1,01</t>
  </si>
  <si>
    <t>36</t>
  </si>
  <si>
    <t>359901211</t>
  </si>
  <si>
    <t>Monitoring stok (kamerový systém) jakékoli výšky nová kanalizace</t>
  </si>
  <si>
    <t>-547168325</t>
  </si>
  <si>
    <t>Vodorovné konstrukce</t>
  </si>
  <si>
    <t>37</t>
  </si>
  <si>
    <t>451573111</t>
  </si>
  <si>
    <t>Lože pod potrubí, stoky a drobné objekty v otevřeném výkopu z písku a štěrkopísku do 63 mm</t>
  </si>
  <si>
    <t>-147018526</t>
  </si>
  <si>
    <t xml:space="preserve">"viz. kubaturový list"   66,90</t>
  </si>
  <si>
    <t xml:space="preserve">viz. příhoha  D.3., D.4. </t>
  </si>
  <si>
    <t xml:space="preserve">"štp. lože tl. 10 cm pod šachtami Š1 - Š5"   1,9*1,9*3,14/4*0,15*5</t>
  </si>
  <si>
    <t xml:space="preserve">"štp. lože tl. 15 cm pod šachtami Š6 - Š10"   1,28*1,28*3,14/4*0,15*5</t>
  </si>
  <si>
    <t>38</t>
  </si>
  <si>
    <t>452112111</t>
  </si>
  <si>
    <t>Osazení betonových dílců prstenců nebo rámů pod poklopy a mříže, výšky do 100 mm</t>
  </si>
  <si>
    <t>1909100069</t>
  </si>
  <si>
    <t xml:space="preserve">"šachta Š1-Š5"   2,0+2,0+2,0+2,0+1,0</t>
  </si>
  <si>
    <t>39</t>
  </si>
  <si>
    <t>59224184</t>
  </si>
  <si>
    <t>prstenec šachtový vyrovnávací betonový 625x120x40mm</t>
  </si>
  <si>
    <t>1257523239</t>
  </si>
  <si>
    <t xml:space="preserve">"šachta Š5"   1,0*1,01</t>
  </si>
  <si>
    <t>40</t>
  </si>
  <si>
    <t>59224176</t>
  </si>
  <si>
    <t>prstenec šachtový vyrovnávací betonový 625x120x80mm</t>
  </si>
  <si>
    <t>-365786444</t>
  </si>
  <si>
    <t xml:space="preserve">"šachta Š3, Š4"   2,0*1,01</t>
  </si>
  <si>
    <t>41</t>
  </si>
  <si>
    <t>59224187</t>
  </si>
  <si>
    <t>prstenec šachtový vyrovnávací betonový 625x120x100mm</t>
  </si>
  <si>
    <t>917239705</t>
  </si>
  <si>
    <t>42</t>
  </si>
  <si>
    <t>59224188</t>
  </si>
  <si>
    <t>prstenec šachtový vyrovnávací betonový 625x120x120mm</t>
  </si>
  <si>
    <t>1870129704</t>
  </si>
  <si>
    <t xml:space="preserve">"šachta Š1, Š2"   4,0*1,01</t>
  </si>
  <si>
    <t>43</t>
  </si>
  <si>
    <t>452313171</t>
  </si>
  <si>
    <t>Podkladní a zajišťovací konstrukce z betonu prostého v otevřeném výkopu bloky pro potrubí z betonu tř. C 30/37</t>
  </si>
  <si>
    <t>1661607353</t>
  </si>
  <si>
    <t xml:space="preserve">viz. příhoha D.8. </t>
  </si>
  <si>
    <t xml:space="preserve">"beton. opěry z betonu C 30/37-XC4-XF2-XA1"   2,3*7</t>
  </si>
  <si>
    <t xml:space="preserve">"beton. základy palisád"   0,8</t>
  </si>
  <si>
    <t>44</t>
  </si>
  <si>
    <t>452353101</t>
  </si>
  <si>
    <t>Bednění podkladních a zajišťovacích konstrukcí v otevřeném výkopu bloků pro potrubí</t>
  </si>
  <si>
    <t>-1443628238</t>
  </si>
  <si>
    <t xml:space="preserve">"beton. opěry z betonu C 30/37-XC4-XF2-XA1"   10,3*7</t>
  </si>
  <si>
    <t>Trubní vedení</t>
  </si>
  <si>
    <t>45</t>
  </si>
  <si>
    <t>822392111</t>
  </si>
  <si>
    <t>Montáž potrubí z trub železobetonových hrdlových v otevřeném výkopu ve sklonu do 20 % s integrovaným těsněním DN 400</t>
  </si>
  <si>
    <t>1215570742</t>
  </si>
  <si>
    <t>viz. příhoha D.2. a D.7.</t>
  </si>
  <si>
    <t>101,75</t>
  </si>
  <si>
    <t>46</t>
  </si>
  <si>
    <t>59222-R</t>
  </si>
  <si>
    <t>trouba železobetonová hrdlová přímá s čedičovou vystýlkou 360°, DN 400/2500 mm</t>
  </si>
  <si>
    <t>923481567</t>
  </si>
  <si>
    <t>101,75*1,03</t>
  </si>
  <si>
    <t>47</t>
  </si>
  <si>
    <t>871370320</t>
  </si>
  <si>
    <t>Montáž kanalizačního potrubí z plastů z polypropylenu PP hladkého plnostěnného SN 12 DN 300</t>
  </si>
  <si>
    <t>-425063369</t>
  </si>
  <si>
    <t>89,96</t>
  </si>
  <si>
    <t>48</t>
  </si>
  <si>
    <t>28617040</t>
  </si>
  <si>
    <t>trubka kanalizační PP plnostěnná třívrstvá DN 300x6000 mm SN 12</t>
  </si>
  <si>
    <t>-977884024</t>
  </si>
  <si>
    <t xml:space="preserve">trubky z polypropylenu hladké plnostěnné,  bez přidaných plniv a recyklátů dle normy ČSN EN 1852-1 SN 12 s vícebřitým těsněním</t>
  </si>
  <si>
    <t>89,96*1,01</t>
  </si>
  <si>
    <t>49</t>
  </si>
  <si>
    <t>871390320</t>
  </si>
  <si>
    <t>Montáž kanalizačního potrubí z plastů z polypropylenu PP hladkého plnostěnného SN 12 DN 400</t>
  </si>
  <si>
    <t>987387554</t>
  </si>
  <si>
    <t>44,20</t>
  </si>
  <si>
    <t>50</t>
  </si>
  <si>
    <t>28617041</t>
  </si>
  <si>
    <t>trubka kanalizační PP plnostěnná třívrstvá DN 400x6000 mm SN 12</t>
  </si>
  <si>
    <t>199329335</t>
  </si>
  <si>
    <t>44,20*1,01</t>
  </si>
  <si>
    <t>51</t>
  </si>
  <si>
    <t>877310310</t>
  </si>
  <si>
    <t>Montáž tvarovek na kanalizačním plastovém potrubí z polypropylenu PP hladkého plnostěnného kolen DN 150</t>
  </si>
  <si>
    <t>713306548</t>
  </si>
  <si>
    <t xml:space="preserve">viz. příhoha D.3. </t>
  </si>
  <si>
    <t xml:space="preserve">"u šachet Š8 - Š10 - přípojky UV"   2,0+2,0</t>
  </si>
  <si>
    <t>52</t>
  </si>
  <si>
    <t>28617162</t>
  </si>
  <si>
    <t>koleno kanalizační PP SN 12 15 ° DN 150</t>
  </si>
  <si>
    <t>1619169354</t>
  </si>
  <si>
    <t xml:space="preserve">"u šachet Š8 - Š10 - přípojky UV"   2,0*1,01</t>
  </si>
  <si>
    <t>53</t>
  </si>
  <si>
    <t>28617172</t>
  </si>
  <si>
    <t>koleno kanalizační PP SN 12 30 ° DN 150</t>
  </si>
  <si>
    <t>1179431190</t>
  </si>
  <si>
    <t>54</t>
  </si>
  <si>
    <t>894411311</t>
  </si>
  <si>
    <t>Osazení železobetonových dílců pro šachty skruží rovných</t>
  </si>
  <si>
    <t>1057596266</t>
  </si>
  <si>
    <t xml:space="preserve">"šachta Š1, Š3, Š4, Š5"   2,0+2,0+4,0</t>
  </si>
  <si>
    <t>55</t>
  </si>
  <si>
    <t>59224066</t>
  </si>
  <si>
    <t>skruž betonová DN 1000x250 PS, 100x25x12 cm</t>
  </si>
  <si>
    <t>-1808919101</t>
  </si>
  <si>
    <t>56</t>
  </si>
  <si>
    <t>59224068</t>
  </si>
  <si>
    <t>skruž betonová DN 1000x500 PS, 100x50x12 cm</t>
  </si>
  <si>
    <t>148370849</t>
  </si>
  <si>
    <t xml:space="preserve">"šachta Š1, Š5"   2,0*1,01</t>
  </si>
  <si>
    <t>57</t>
  </si>
  <si>
    <t>59225-R</t>
  </si>
  <si>
    <t>skruž betonová DN 1000x330 KS, 100x33x12 cm</t>
  </si>
  <si>
    <t>-250513265</t>
  </si>
  <si>
    <t xml:space="preserve">"šachta Š1, Š3, Š4, Š5"   4,0*1,01</t>
  </si>
  <si>
    <t>58</t>
  </si>
  <si>
    <t>894414111</t>
  </si>
  <si>
    <t>Osazení železobetonových dílců pro šachty skruží základových (dno)</t>
  </si>
  <si>
    <t>68342191</t>
  </si>
  <si>
    <t xml:space="preserve">"šachty Š1-Š5"   5,0</t>
  </si>
  <si>
    <t>59</t>
  </si>
  <si>
    <t>59226-R</t>
  </si>
  <si>
    <t>dno betonové šachty se stupadly + PE povlakem 1500/920/150 pro potrubí DN 400 s kynetou s čedičovou výstelkou</t>
  </si>
  <si>
    <t>2091046770</t>
  </si>
  <si>
    <t>čedičová výstelka do 1/2 DN potrubí</t>
  </si>
  <si>
    <t xml:space="preserve">"šachty Š1-Š5"   5,0*1,01</t>
  </si>
  <si>
    <t>60</t>
  </si>
  <si>
    <t>894414211</t>
  </si>
  <si>
    <t>Osazení železobetonových dílců pro šachty desek zákrytových a přechodových</t>
  </si>
  <si>
    <t>409784027</t>
  </si>
  <si>
    <t>61</t>
  </si>
  <si>
    <t>59240-R</t>
  </si>
  <si>
    <t>deska betonová šachetní zákrytová TZK-Q 200/120 T</t>
  </si>
  <si>
    <t>1846945371</t>
  </si>
  <si>
    <t xml:space="preserve">"šachta Š1-Š3"   3,0*1,01</t>
  </si>
  <si>
    <t>62</t>
  </si>
  <si>
    <t>59241-R</t>
  </si>
  <si>
    <t>deska betonová šachetní zákrytová TZK-Q 200/120 L</t>
  </si>
  <si>
    <t>-855799039</t>
  </si>
  <si>
    <t xml:space="preserve">"šachta Š4, Š5"   2,0*1,01</t>
  </si>
  <si>
    <t>63</t>
  </si>
  <si>
    <t>592243480</t>
  </si>
  <si>
    <t xml:space="preserve">těsnění elastomerové pro spojení šachetních dílů </t>
  </si>
  <si>
    <t>-2137328754</t>
  </si>
  <si>
    <t xml:space="preserve">"šachty Š1-Š5"   3,0+1,0+3,0+3,0+3,0</t>
  </si>
  <si>
    <t>64</t>
  </si>
  <si>
    <t>894812327</t>
  </si>
  <si>
    <t>Revizní a čistící šachta z polypropylenu PP pro hladké trouby DN 600 šachtové dno (DN šachty / DN trubního vedení) DN 600/315</t>
  </si>
  <si>
    <t>1760265172</t>
  </si>
  <si>
    <t xml:space="preserve">viz. příhoha D.3., D.5. </t>
  </si>
  <si>
    <t xml:space="preserve">"šachta Š8 - Š10"   3,0</t>
  </si>
  <si>
    <t>65</t>
  </si>
  <si>
    <t>894812329</t>
  </si>
  <si>
    <t xml:space="preserve">Revizní a čistící šachta z polypropylenu PP pro hladké trouby DN 600 šachtové dno (DN šachty / DN trubního vedení) DN 600/400 </t>
  </si>
  <si>
    <t>288536287</t>
  </si>
  <si>
    <t xml:space="preserve">viz. příhoha D.3., D.5.  </t>
  </si>
  <si>
    <t xml:space="preserve">"šachta Š6, Š7"   2,0</t>
  </si>
  <si>
    <t>66</t>
  </si>
  <si>
    <t>894812331</t>
  </si>
  <si>
    <t>Revizní a čistící šachta z polypropylenu PP pro hladké trouby DN 600 roura šachtová korugovaná, světlé hloubky 1 000 mm</t>
  </si>
  <si>
    <t>139595864</t>
  </si>
  <si>
    <t>vč. těsnění</t>
  </si>
  <si>
    <t xml:space="preserve">"šachta Š6 - Š10"   5,0</t>
  </si>
  <si>
    <t>67</t>
  </si>
  <si>
    <t>894812339</t>
  </si>
  <si>
    <t>Revizní a čistící šachta z polypropylenu PP pro hladké trouby DN 600 Příplatek k cenám 2331 - 2334 za uříznutí šachtové roury</t>
  </si>
  <si>
    <t>-1991051480</t>
  </si>
  <si>
    <t>68</t>
  </si>
  <si>
    <t>894812352</t>
  </si>
  <si>
    <t>Revizní a čistící šachta z polypropylenu PP pro hladké trouby DN 600 poklop (mříž) litinový pro zatížení do 1,5 t s teleskopickým adaptérem</t>
  </si>
  <si>
    <t>-875661759</t>
  </si>
  <si>
    <t>69</t>
  </si>
  <si>
    <t>894812612</t>
  </si>
  <si>
    <t>Revizní a čistící šachta z polypropylenu PP vyříznutí a utěsnění otvoru ve stěně šachty DN 150</t>
  </si>
  <si>
    <t>937620661</t>
  </si>
  <si>
    <t xml:space="preserve">"šachta Š6 - Š10 - přípojky UV"   5,0</t>
  </si>
  <si>
    <t>70</t>
  </si>
  <si>
    <t>899102112</t>
  </si>
  <si>
    <t>Osazení poklopů litinových a ocelových včetně rámů pro třídu zatížení A15, A50</t>
  </si>
  <si>
    <t>-2142728621</t>
  </si>
  <si>
    <t>viz. příhoha D.3. a D.4.</t>
  </si>
  <si>
    <t xml:space="preserve">"šachta Š4 - Š5"   2,0</t>
  </si>
  <si>
    <t>71</t>
  </si>
  <si>
    <t>28661932</t>
  </si>
  <si>
    <t>poklop šachtový litinový dno DN 600 pro třídu zatížení A15</t>
  </si>
  <si>
    <t>-1935371515</t>
  </si>
  <si>
    <t>poklop z tvárné litiny bez odvětrání, s kloubem a zajištěním proti otevření</t>
  </si>
  <si>
    <t>72</t>
  </si>
  <si>
    <t>899104112</t>
  </si>
  <si>
    <t>Osazení poklopů litinových a ocelových včetně rámů pro třídu zatížení D400, E600</t>
  </si>
  <si>
    <t>-59057232</t>
  </si>
  <si>
    <t xml:space="preserve">"šachta Š1 - Š3"   3,0</t>
  </si>
  <si>
    <t>73</t>
  </si>
  <si>
    <t>55241017</t>
  </si>
  <si>
    <t xml:space="preserve">poklop šachtový litinový kruhový DN 600 pro třídu zatížení D 400 </t>
  </si>
  <si>
    <t>-1109057904</t>
  </si>
  <si>
    <t>poklop z tvárné litiny s odvětráním, s kloubem a zajištěním proti otevření</t>
  </si>
  <si>
    <t>74</t>
  </si>
  <si>
    <t>899722114</t>
  </si>
  <si>
    <t>Krytí potrubí výstražnou fólií z PVC šířky 40 cm</t>
  </si>
  <si>
    <t>-617127201</t>
  </si>
  <si>
    <t>viz. příhoha D.6. a D.7.</t>
  </si>
  <si>
    <t>výstražná fólie šedá</t>
  </si>
  <si>
    <t>75</t>
  </si>
  <si>
    <t>89984-R</t>
  </si>
  <si>
    <t>Navrtávka do stěny prefa šachty</t>
  </si>
  <si>
    <t>1487955314</t>
  </si>
  <si>
    <t>viz. technická zpráva</t>
  </si>
  <si>
    <t xml:space="preserve">"šachta Š5 - vč. vodotěsného napojení potrubí"   1,0</t>
  </si>
  <si>
    <t>Ostatní konstrukce a práce, bourání</t>
  </si>
  <si>
    <t>76</t>
  </si>
  <si>
    <t>960211251</t>
  </si>
  <si>
    <t>Bourání konstrukcí zděných z kamene do betonu, s naložením vybouraných hmot a suti na dopravní prostředek nebo s odklizením na hromady do vzdálenosti 20 m</t>
  </si>
  <si>
    <t>-1712569501</t>
  </si>
  <si>
    <t xml:space="preserve">"odstranění stávajících poškozených konstrukcí vyústění vč. zaříznutí a odstranění části trouby DN 160 "   4,5</t>
  </si>
  <si>
    <t>77</t>
  </si>
  <si>
    <t>99120-R</t>
  </si>
  <si>
    <t>Demontáž sloupů VO</t>
  </si>
  <si>
    <t>978612422</t>
  </si>
  <si>
    <t>vč.odvozu a zákonné likvidace dle platné legislativy</t>
  </si>
  <si>
    <t xml:space="preserve">"sloupy VO vč. patek"   4,0</t>
  </si>
  <si>
    <t>78</t>
  </si>
  <si>
    <t>99520-R</t>
  </si>
  <si>
    <t xml:space="preserve">Nivelační značka zarážená </t>
  </si>
  <si>
    <t>1141990308</t>
  </si>
  <si>
    <t>zařízení komplet obsahující:</t>
  </si>
  <si>
    <t>výpažnici, poklop se zajišť. šroubem, hrot tyče, 2x prodlužovací tyč 1,0m, spojku prodlužovacích tyčí, nivelační zakončení, nátěry výpažnice, obsyp</t>
  </si>
  <si>
    <t>instalaci 2ks zarážených značek</t>
  </si>
  <si>
    <t>2,0</t>
  </si>
  <si>
    <t>997</t>
  </si>
  <si>
    <t>Přesun sutě</t>
  </si>
  <si>
    <t>79</t>
  </si>
  <si>
    <t>997221571</t>
  </si>
  <si>
    <t>Vodorovná doprava vybouraných hmot bez naložení, ale se složením a s hrubým urovnáním na vzdálenost do 1 km</t>
  </si>
  <si>
    <t>223245957</t>
  </si>
  <si>
    <t>odvoz vybouraných hmot na skládku do 25 km</t>
  </si>
  <si>
    <t xml:space="preserve">"vybourané konstrukce výústí"   11,925</t>
  </si>
  <si>
    <t>80</t>
  </si>
  <si>
    <t>997221579</t>
  </si>
  <si>
    <t>Vodorovná doprava vybouraných hmot bez naložení, ale se složením a s hrubým urovnáním na vzdálenost Příplatek k ceně za každý další i započatý 1 km přes 1 km</t>
  </si>
  <si>
    <t>-1459148338</t>
  </si>
  <si>
    <t xml:space="preserve">"vybourané konstrukce výústí"   11,925*24</t>
  </si>
  <si>
    <t>81</t>
  </si>
  <si>
    <t>997221815</t>
  </si>
  <si>
    <t xml:space="preserve">Poplatek za uložení stavebního odpadu na skládce (skládkovné) betonového </t>
  </si>
  <si>
    <t>568810158</t>
  </si>
  <si>
    <t>998</t>
  </si>
  <si>
    <t>Přesun hmot</t>
  </si>
  <si>
    <t>82</t>
  </si>
  <si>
    <t>998276101</t>
  </si>
  <si>
    <t>Přesun hmot pro trubní vedení hloubené z trub z plastických hmot nebo sklolaminátových pro vodovody nebo kanalizace v otevřeném výkopu dopravní vzdálenost do 15 m</t>
  </si>
  <si>
    <t>-1741848807</t>
  </si>
  <si>
    <t>IO 02 - Úprava recipientu</t>
  </si>
  <si>
    <t>21524</t>
  </si>
  <si>
    <t>42.91</t>
  </si>
  <si>
    <t>111101101</t>
  </si>
  <si>
    <t>Odstranění travin a rákosu travin, při celkové ploše do 0,1 ha</t>
  </si>
  <si>
    <t>ha</t>
  </si>
  <si>
    <t>-1777929102</t>
  </si>
  <si>
    <t>viz. příloha C.2.</t>
  </si>
  <si>
    <t xml:space="preserve">"odstranění travin z koryta přítoku"   3,0*50,0/10000</t>
  </si>
  <si>
    <t>124203101</t>
  </si>
  <si>
    <t>Vykopávky pro koryta vodotečí s přehozením výkopku na vzdálenost do 3 m nebo s naložením na dopravní prostředek v hornině tř. 3 do 1 000 m3</t>
  </si>
  <si>
    <t>993908563</t>
  </si>
  <si>
    <t xml:space="preserve">"výkop pro zához"   98,0</t>
  </si>
  <si>
    <t>129203101</t>
  </si>
  <si>
    <t>Čištění otevřených koryt vodotečí s přehozením rozpojeného nánosu do 3 m nebo s naložením na dopravní prostředek při šířce původního dna do 5m a hloubce koryta do 2,5 m v hornině tř. 3</t>
  </si>
  <si>
    <t>1288320816</t>
  </si>
  <si>
    <t xml:space="preserve">"pročištění koryta přítoku"   3,0*50,0*0,25</t>
  </si>
  <si>
    <t>98,0+37,5</t>
  </si>
  <si>
    <t>(98,0+37,5)*15</t>
  </si>
  <si>
    <t xml:space="preserve">"přebytečná zemina a nános"   98,0+37,5</t>
  </si>
  <si>
    <t>135,5*2,0</t>
  </si>
  <si>
    <t>462511270</t>
  </si>
  <si>
    <t>Zához z lomového kamene neupraveného záhozového bez proštěrkování z terénu, hmotnosti jednotlivých kamenů do 200 kg</t>
  </si>
  <si>
    <t>-600034072</t>
  </si>
  <si>
    <t xml:space="preserve">"opevnění vyústění těžkým místním záhozem v tl. 1,2 m"   100,0</t>
  </si>
  <si>
    <t>998332011</t>
  </si>
  <si>
    <t>Přesun hmot pro úpravy vodních toků a kanály, hráze rybníků apod. dopravní vzdálenost do 500 m</t>
  </si>
  <si>
    <t>20154051</t>
  </si>
  <si>
    <t>VON - Vedlejší a ostatní náklady</t>
  </si>
  <si>
    <t>Povodí Vltavy, státní podnik, Praha 5	</t>
  </si>
  <si>
    <t>D1 - Vedlejší a ostatné náklady</t>
  </si>
  <si>
    <t>D1</t>
  </si>
  <si>
    <t>Vedlejší a ostatné náklady</t>
  </si>
  <si>
    <t>01</t>
  </si>
  <si>
    <t>Zajištění vytyčení veškerých podzemních sítí a zařízení</t>
  </si>
  <si>
    <t>-245302790</t>
  </si>
  <si>
    <t>1,0</t>
  </si>
  <si>
    <t>02</t>
  </si>
  <si>
    <t xml:space="preserve">Zajištění veškerých geodetických prací souvisejících s realizací stavby </t>
  </si>
  <si>
    <t>1469160167</t>
  </si>
  <si>
    <t>-položka se nevztahuje na práce spojené s obnovou hloubkových nivelačních bodů</t>
  </si>
  <si>
    <t>03</t>
  </si>
  <si>
    <t>Vypracování geodetického zaměření skutečného provedení stavby</t>
  </si>
  <si>
    <t>930385416</t>
  </si>
  <si>
    <t>-slouží jako podklad pro dokumentaci skutečného provedení stavby</t>
  </si>
  <si>
    <t>-ve 3 vyhotoveních v listinné a 1 na CD nosiči v digitální formě předepsaného formátu</t>
  </si>
  <si>
    <t>04</t>
  </si>
  <si>
    <t>Srovnávací geodetické měření svislých posunů kontrolních bodů na koruně hráze velmi přesnou nivelací</t>
  </si>
  <si>
    <t>820385259</t>
  </si>
  <si>
    <t>srovnávací měření bude provedeno před vybouráním starých bodů a po instalaci nových bodů</t>
  </si>
  <si>
    <t>měření musí být provedeno organizací pověřenou k výkonu TBD na VD I. kategorie</t>
  </si>
  <si>
    <t>05</t>
  </si>
  <si>
    <t>Vypracování projektu skutečného provedení stavby</t>
  </si>
  <si>
    <t>-1703880406</t>
  </si>
  <si>
    <t>09</t>
  </si>
  <si>
    <t xml:space="preserve">Provedení pasportizace stávajících nemovitostí v okolí stavby, zajištění fotodokumentace stávajícího stavu přístupových komunikací </t>
  </si>
  <si>
    <t>-95884898</t>
  </si>
  <si>
    <t xml:space="preserve">"vč.souhlasu dotčených majitelů"   1,0</t>
  </si>
  <si>
    <t>Zajištění šetření o inženýrských sítích, vč. zajištění nových vyjádření v případě, že před realizací pozbyla platnosti</t>
  </si>
  <si>
    <t>1043814455</t>
  </si>
  <si>
    <t>Zřízení, provoz a odstranění zařízení staveniště (ZS) včetně jeho připojení na sítě</t>
  </si>
  <si>
    <t>1196648389</t>
  </si>
  <si>
    <t>-zajištění ohlášení všech staveb ZS dle §104 odst. (2) zákona č. 183/2006 Sb.</t>
  </si>
  <si>
    <t>-příprava a oplocení území pro objekty ZS</t>
  </si>
  <si>
    <t xml:space="preserve">-vlastní vybudování objektů ZS včetně zajištění místnosti pro TDI </t>
  </si>
  <si>
    <t>-zřízení přípojek energií k objektům ZS včetně měřicích odběrných míst</t>
  </si>
  <si>
    <t>-náklady na vybavení objektů ZS</t>
  </si>
  <si>
    <t>-náklady na energie spotřebované během realizace stavby</t>
  </si>
  <si>
    <t>-náklady na údržbu, úklid a opravy v objektech ZS</t>
  </si>
  <si>
    <t>-zajištění ostrahy stavby a staveniště po dobu realizace stavby</t>
  </si>
  <si>
    <t>-zřízení dočasných komunikací, sjezdů a nájezdů</t>
  </si>
  <si>
    <t>-zajištění ochrany zeleně v prostoru staveniště dle přísl. normy</t>
  </si>
  <si>
    <t>-provedení takových opatření, aby nebyly překročeny limity prašnosti a hlučnosti dané vyhláškou</t>
  </si>
  <si>
    <t>-odstranění objektů ZS včetně přípojek energií a dočasných komunikací a jejich likvidace</t>
  </si>
  <si>
    <t>-úklid a úprava povrchů po odstranění ZS</t>
  </si>
  <si>
    <t>Dodržení plánu BOZP po dobu výstavby</t>
  </si>
  <si>
    <t>1816181235</t>
  </si>
  <si>
    <t>Ztížené výrobní podmínky</t>
  </si>
  <si>
    <t>684766212</t>
  </si>
  <si>
    <t>-komplikované provádění pažení, provádění stavebních prací v neobvyklém a práci ztěžujícím prostředí – strmý svah, apod.</t>
  </si>
  <si>
    <t>Náklady související s vlivem extrémních klimatických podmínek</t>
  </si>
  <si>
    <t>2015262397</t>
  </si>
  <si>
    <t>-zajištění odvodnění staveniště od dešťových srážek</t>
  </si>
  <si>
    <t>-opatření proti působení větru</t>
  </si>
  <si>
    <t>-spotřeba materiálů potřebných k ochraně konstrukcí a stavebních hmot před nepříznivými vlivy počasí</t>
  </si>
  <si>
    <t>-strojní odklízení sněhu apod.</t>
  </si>
  <si>
    <t>Provedení opatření vyplývajících z plánu BOZP</t>
  </si>
  <si>
    <t>-2107777079</t>
  </si>
  <si>
    <t>Vypracování projektu dopravně inženýrských opatření</t>
  </si>
  <si>
    <t>434223752</t>
  </si>
  <si>
    <t>-náklady na vypracování projektu dopravně inženýrských opatření pro dobu výstavby, jeho projednání a odsouhlasení příslušnými orgány</t>
  </si>
  <si>
    <t>Provedení dopravně inženýrských opatření</t>
  </si>
  <si>
    <t>193614</t>
  </si>
  <si>
    <t>-dodání dopravního značení a světelné signalizace, jejich rozmístění, údržba, přemisťování během výstavby a následné odstranění po ukončení stavby</t>
  </si>
  <si>
    <t>Práce geologa na stavbě</t>
  </si>
  <si>
    <t>62283102</t>
  </si>
  <si>
    <t>-kontrola základové spáry</t>
  </si>
  <si>
    <t>-stanovení vhodnosti zemin pro zpětné zásypy</t>
  </si>
  <si>
    <t>-rozbory zeminy nutné k ověření podmínek pro provedení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</si>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</sst>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horizontal="left" vertical="top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29.28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26</v>
      </c>
      <c r="AL9" s="21"/>
      <c r="AM9" s="21"/>
      <c r="AN9" s="33" t="s">
        <v>27</v>
      </c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29</v>
      </c>
      <c r="AL10" s="21"/>
      <c r="AM10" s="21"/>
      <c r="AN10" s="26" t="s">
        <v>30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32</v>
      </c>
      <c r="AL11" s="21"/>
      <c r="AM11" s="21"/>
      <c r="AN11" s="26" t="s">
        <v>33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29</v>
      </c>
      <c r="AL13" s="21"/>
      <c r="AM13" s="21"/>
      <c r="AN13" s="34" t="s">
        <v>35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32</v>
      </c>
      <c r="AL14" s="21"/>
      <c r="AM14" s="21"/>
      <c r="AN14" s="34" t="s">
        <v>35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29</v>
      </c>
      <c r="AL16" s="21"/>
      <c r="AM16" s="21"/>
      <c r="AN16" s="26" t="s">
        <v>37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32</v>
      </c>
      <c r="AL17" s="21"/>
      <c r="AM17" s="21"/>
      <c r="AN17" s="26" t="s">
        <v>33</v>
      </c>
      <c r="AO17" s="21"/>
      <c r="AP17" s="21"/>
      <c r="AQ17" s="21"/>
      <c r="AR17" s="19"/>
      <c r="BE17" s="30"/>
      <c r="BS17" s="16" t="s">
        <v>39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29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41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32</v>
      </c>
      <c r="AL20" s="21"/>
      <c r="AM20" s="21"/>
      <c r="AN20" s="26" t="s">
        <v>33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42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6" t="s">
        <v>43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1" customFormat="1" ht="25.92" customHeight="1">
      <c r="B26" s="38"/>
      <c r="C26" s="39"/>
      <c r="D26" s="40" t="s">
        <v>44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47</v>
      </c>
      <c r="AL28" s="44"/>
      <c r="AM28" s="44"/>
      <c r="AN28" s="44"/>
      <c r="AO28" s="44"/>
      <c r="AP28" s="39"/>
      <c r="AQ28" s="39"/>
      <c r="AR28" s="43"/>
      <c r="BE28" s="30"/>
    </row>
    <row r="29" s="2" customFormat="1" ht="14.4" customHeight="1">
      <c r="B29" s="45"/>
      <c r="C29" s="46"/>
      <c r="D29" s="31" t="s">
        <v>48</v>
      </c>
      <c r="E29" s="46"/>
      <c r="F29" s="31" t="s">
        <v>49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0"/>
    </row>
    <row r="30" s="2" customFormat="1" ht="14.4" customHeight="1">
      <c r="B30" s="45"/>
      <c r="C30" s="46"/>
      <c r="D30" s="46"/>
      <c r="E30" s="46"/>
      <c r="F30" s="31" t="s">
        <v>50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0"/>
    </row>
    <row r="31" hidden="1" s="2" customFormat="1" ht="14.4" customHeight="1">
      <c r="B31" s="45"/>
      <c r="C31" s="46"/>
      <c r="D31" s="46"/>
      <c r="E31" s="46"/>
      <c r="F31" s="31" t="s">
        <v>51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0"/>
    </row>
    <row r="32" hidden="1" s="2" customFormat="1" ht="14.4" customHeight="1">
      <c r="B32" s="45"/>
      <c r="C32" s="46"/>
      <c r="D32" s="46"/>
      <c r="E32" s="46"/>
      <c r="F32" s="31" t="s">
        <v>52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0"/>
    </row>
    <row r="33" hidden="1" s="2" customFormat="1" ht="14.4" customHeight="1">
      <c r="B33" s="45"/>
      <c r="C33" s="46"/>
      <c r="D33" s="46"/>
      <c r="E33" s="46"/>
      <c r="F33" s="31" t="s">
        <v>53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0"/>
      <c r="D35" s="51" t="s">
        <v>54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55</v>
      </c>
      <c r="U35" s="52"/>
      <c r="V35" s="52"/>
      <c r="W35" s="52"/>
      <c r="X35" s="54" t="s">
        <v>56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2" t="s">
        <v>57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1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1623-3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VD Lipno - odvedení dešťových vod ze vzdušného svahu hráze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Lipno nad Vltavou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67" t="str">
        <f>IF(AN8= "","",AN8)</f>
        <v>15. 2. 2019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24.9" customHeight="1">
      <c r="B49" s="38"/>
      <c r="C49" s="31" t="s">
        <v>28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Povodí Vltavy, státní podnik, Praha 5_x0009__x0009__x0009__x0009_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36</v>
      </c>
      <c r="AJ49" s="39"/>
      <c r="AK49" s="39"/>
      <c r="AL49" s="39"/>
      <c r="AM49" s="68" t="str">
        <f>IF(E17="","",E17)</f>
        <v>VH-TRES spol.s r.o., České Budějovice</v>
      </c>
      <c r="AN49" s="39"/>
      <c r="AO49" s="39"/>
      <c r="AP49" s="39"/>
      <c r="AQ49" s="39"/>
      <c r="AR49" s="43"/>
      <c r="AS49" s="69" t="s">
        <v>58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1" t="s">
        <v>34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40</v>
      </c>
      <c r="AJ50" s="39"/>
      <c r="AK50" s="39"/>
      <c r="AL50" s="39"/>
      <c r="AM50" s="68" t="str">
        <f>IF(E20="","",E20)</f>
        <v xml:space="preserve"> 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59</v>
      </c>
      <c r="D52" s="82"/>
      <c r="E52" s="82"/>
      <c r="F52" s="82"/>
      <c r="G52" s="82"/>
      <c r="H52" s="83"/>
      <c r="I52" s="84" t="s">
        <v>60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61</v>
      </c>
      <c r="AH52" s="82"/>
      <c r="AI52" s="82"/>
      <c r="AJ52" s="82"/>
      <c r="AK52" s="82"/>
      <c r="AL52" s="82"/>
      <c r="AM52" s="82"/>
      <c r="AN52" s="84" t="s">
        <v>62</v>
      </c>
      <c r="AO52" s="82"/>
      <c r="AP52" s="82"/>
      <c r="AQ52" s="86" t="s">
        <v>63</v>
      </c>
      <c r="AR52" s="43"/>
      <c r="AS52" s="87" t="s">
        <v>64</v>
      </c>
      <c r="AT52" s="88" t="s">
        <v>65</v>
      </c>
      <c r="AU52" s="88" t="s">
        <v>66</v>
      </c>
      <c r="AV52" s="88" t="s">
        <v>67</v>
      </c>
      <c r="AW52" s="88" t="s">
        <v>68</v>
      </c>
      <c r="AX52" s="88" t="s">
        <v>69</v>
      </c>
      <c r="AY52" s="88" t="s">
        <v>70</v>
      </c>
      <c r="AZ52" s="88" t="s">
        <v>71</v>
      </c>
      <c r="BA52" s="88" t="s">
        <v>72</v>
      </c>
      <c r="BB52" s="88" t="s">
        <v>73</v>
      </c>
      <c r="BC52" s="88" t="s">
        <v>74</v>
      </c>
      <c r="BD52" s="89" t="s">
        <v>75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76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ROUND(SUM(AG55:AG57),2)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33</v>
      </c>
      <c r="AR54" s="99"/>
      <c r="AS54" s="100">
        <f>ROUND(SUM(AS55:AS57),2)</f>
        <v>0</v>
      </c>
      <c r="AT54" s="101">
        <f>ROUND(SUM(AV54:AW54),2)</f>
        <v>0</v>
      </c>
      <c r="AU54" s="102">
        <f>ROUND(SUM(AU55:AU57),5)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ROUND(SUM(AZ55:AZ57),2)</f>
        <v>0</v>
      </c>
      <c r="BA54" s="101">
        <f>ROUND(SUM(BA55:BA57),2)</f>
        <v>0</v>
      </c>
      <c r="BB54" s="101">
        <f>ROUND(SUM(BB55:BB57),2)</f>
        <v>0</v>
      </c>
      <c r="BC54" s="101">
        <f>ROUND(SUM(BC55:BC57),2)</f>
        <v>0</v>
      </c>
      <c r="BD54" s="103">
        <f>ROUND(SUM(BD55:BD57),2)</f>
        <v>0</v>
      </c>
      <c r="BS54" s="104" t="s">
        <v>77</v>
      </c>
      <c r="BT54" s="104" t="s">
        <v>78</v>
      </c>
      <c r="BU54" s="105" t="s">
        <v>79</v>
      </c>
      <c r="BV54" s="104" t="s">
        <v>80</v>
      </c>
      <c r="BW54" s="104" t="s">
        <v>5</v>
      </c>
      <c r="BX54" s="104" t="s">
        <v>81</v>
      </c>
      <c r="CL54" s="104" t="s">
        <v>19</v>
      </c>
    </row>
    <row r="55" s="5" customFormat="1" ht="16.5" customHeight="1">
      <c r="A55" s="106" t="s">
        <v>82</v>
      </c>
      <c r="B55" s="107"/>
      <c r="C55" s="108"/>
      <c r="D55" s="109" t="s">
        <v>83</v>
      </c>
      <c r="E55" s="109"/>
      <c r="F55" s="109"/>
      <c r="G55" s="109"/>
      <c r="H55" s="109"/>
      <c r="I55" s="110"/>
      <c r="J55" s="109" t="s">
        <v>84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'IO 01 - Kanalizační dešťo...'!J30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85</v>
      </c>
      <c r="AR55" s="113"/>
      <c r="AS55" s="114">
        <v>0</v>
      </c>
      <c r="AT55" s="115">
        <f>ROUND(SUM(AV55:AW55),2)</f>
        <v>0</v>
      </c>
      <c r="AU55" s="116">
        <f>'IO 01 - Kanalizační dešťo...'!P88</f>
        <v>0</v>
      </c>
      <c r="AV55" s="115">
        <f>'IO 01 - Kanalizační dešťo...'!J33</f>
        <v>0</v>
      </c>
      <c r="AW55" s="115">
        <f>'IO 01 - Kanalizační dešťo...'!J34</f>
        <v>0</v>
      </c>
      <c r="AX55" s="115">
        <f>'IO 01 - Kanalizační dešťo...'!J35</f>
        <v>0</v>
      </c>
      <c r="AY55" s="115">
        <f>'IO 01 - Kanalizační dešťo...'!J36</f>
        <v>0</v>
      </c>
      <c r="AZ55" s="115">
        <f>'IO 01 - Kanalizační dešťo...'!F33</f>
        <v>0</v>
      </c>
      <c r="BA55" s="115">
        <f>'IO 01 - Kanalizační dešťo...'!F34</f>
        <v>0</v>
      </c>
      <c r="BB55" s="115">
        <f>'IO 01 - Kanalizační dešťo...'!F35</f>
        <v>0</v>
      </c>
      <c r="BC55" s="115">
        <f>'IO 01 - Kanalizační dešťo...'!F36</f>
        <v>0</v>
      </c>
      <c r="BD55" s="117">
        <f>'IO 01 - Kanalizační dešťo...'!F37</f>
        <v>0</v>
      </c>
      <c r="BT55" s="118" t="s">
        <v>86</v>
      </c>
      <c r="BV55" s="118" t="s">
        <v>80</v>
      </c>
      <c r="BW55" s="118" t="s">
        <v>87</v>
      </c>
      <c r="BX55" s="118" t="s">
        <v>5</v>
      </c>
      <c r="CL55" s="118" t="s">
        <v>88</v>
      </c>
      <c r="CM55" s="118" t="s">
        <v>89</v>
      </c>
    </row>
    <row r="56" s="5" customFormat="1" ht="16.5" customHeight="1">
      <c r="A56" s="106" t="s">
        <v>82</v>
      </c>
      <c r="B56" s="107"/>
      <c r="C56" s="108"/>
      <c r="D56" s="109" t="s">
        <v>90</v>
      </c>
      <c r="E56" s="109"/>
      <c r="F56" s="109"/>
      <c r="G56" s="109"/>
      <c r="H56" s="109"/>
      <c r="I56" s="110"/>
      <c r="J56" s="109" t="s">
        <v>91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'IO 02 - Úprava recipientu'!J30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85</v>
      </c>
      <c r="AR56" s="113"/>
      <c r="AS56" s="114">
        <v>0</v>
      </c>
      <c r="AT56" s="115">
        <f>ROUND(SUM(AV56:AW56),2)</f>
        <v>0</v>
      </c>
      <c r="AU56" s="116">
        <f>'IO 02 - Úprava recipientu'!P83</f>
        <v>0</v>
      </c>
      <c r="AV56" s="115">
        <f>'IO 02 - Úprava recipientu'!J33</f>
        <v>0</v>
      </c>
      <c r="AW56" s="115">
        <f>'IO 02 - Úprava recipientu'!J34</f>
        <v>0</v>
      </c>
      <c r="AX56" s="115">
        <f>'IO 02 - Úprava recipientu'!J35</f>
        <v>0</v>
      </c>
      <c r="AY56" s="115">
        <f>'IO 02 - Úprava recipientu'!J36</f>
        <v>0</v>
      </c>
      <c r="AZ56" s="115">
        <f>'IO 02 - Úprava recipientu'!F33</f>
        <v>0</v>
      </c>
      <c r="BA56" s="115">
        <f>'IO 02 - Úprava recipientu'!F34</f>
        <v>0</v>
      </c>
      <c r="BB56" s="115">
        <f>'IO 02 - Úprava recipientu'!F35</f>
        <v>0</v>
      </c>
      <c r="BC56" s="115">
        <f>'IO 02 - Úprava recipientu'!F36</f>
        <v>0</v>
      </c>
      <c r="BD56" s="117">
        <f>'IO 02 - Úprava recipientu'!F37</f>
        <v>0</v>
      </c>
      <c r="BT56" s="118" t="s">
        <v>86</v>
      </c>
      <c r="BV56" s="118" t="s">
        <v>80</v>
      </c>
      <c r="BW56" s="118" t="s">
        <v>92</v>
      </c>
      <c r="BX56" s="118" t="s">
        <v>5</v>
      </c>
      <c r="CL56" s="118" t="s">
        <v>93</v>
      </c>
      <c r="CM56" s="118" t="s">
        <v>89</v>
      </c>
    </row>
    <row r="57" s="5" customFormat="1" ht="16.5" customHeight="1">
      <c r="A57" s="106" t="s">
        <v>82</v>
      </c>
      <c r="B57" s="107"/>
      <c r="C57" s="108"/>
      <c r="D57" s="109" t="s">
        <v>94</v>
      </c>
      <c r="E57" s="109"/>
      <c r="F57" s="109"/>
      <c r="G57" s="109"/>
      <c r="H57" s="109"/>
      <c r="I57" s="110"/>
      <c r="J57" s="109" t="s">
        <v>95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'VON - Vedlejší a ostatní ...'!J30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94</v>
      </c>
      <c r="AR57" s="113"/>
      <c r="AS57" s="119">
        <v>0</v>
      </c>
      <c r="AT57" s="120">
        <f>ROUND(SUM(AV57:AW57),2)</f>
        <v>0</v>
      </c>
      <c r="AU57" s="121">
        <f>'VON - Vedlejší a ostatní ...'!P80</f>
        <v>0</v>
      </c>
      <c r="AV57" s="120">
        <f>'VON - Vedlejší a ostatní ...'!J33</f>
        <v>0</v>
      </c>
      <c r="AW57" s="120">
        <f>'VON - Vedlejší a ostatní ...'!J34</f>
        <v>0</v>
      </c>
      <c r="AX57" s="120">
        <f>'VON - Vedlejší a ostatní ...'!J35</f>
        <v>0</v>
      </c>
      <c r="AY57" s="120">
        <f>'VON - Vedlejší a ostatní ...'!J36</f>
        <v>0</v>
      </c>
      <c r="AZ57" s="120">
        <f>'VON - Vedlejší a ostatní ...'!F33</f>
        <v>0</v>
      </c>
      <c r="BA57" s="120">
        <f>'VON - Vedlejší a ostatní ...'!F34</f>
        <v>0</v>
      </c>
      <c r="BB57" s="120">
        <f>'VON - Vedlejší a ostatní ...'!F35</f>
        <v>0</v>
      </c>
      <c r="BC57" s="120">
        <f>'VON - Vedlejší a ostatní ...'!F36</f>
        <v>0</v>
      </c>
      <c r="BD57" s="122">
        <f>'VON - Vedlejší a ostatní ...'!F37</f>
        <v>0</v>
      </c>
      <c r="BT57" s="118" t="s">
        <v>86</v>
      </c>
      <c r="BV57" s="118" t="s">
        <v>80</v>
      </c>
      <c r="BW57" s="118" t="s">
        <v>96</v>
      </c>
      <c r="BX57" s="118" t="s">
        <v>5</v>
      </c>
      <c r="CL57" s="118" t="s">
        <v>33</v>
      </c>
      <c r="CM57" s="118" t="s">
        <v>89</v>
      </c>
    </row>
    <row r="58" s="1" customFormat="1" ht="30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</row>
    <row r="59" s="1" customFormat="1" ht="6.96" customHeight="1"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3"/>
    </row>
  </sheetData>
  <sheetProtection sheet="1" formatColumns="0" formatRows="0" objects="1" scenarios="1" spinCount="100000" saltValue="y1e8l9AO7FL47qtAHF+L/RHIPTS7NcEdjZEOIYZYXbw3OaY3zn1HC4W8CfR5vRGytv9h2TBale9a61lU2VQ9CQ==" hashValue="TY9gojXBHpTasketbImAnwh5+b5OcoruGkT4JWNbmqehUeOmOP6pSiTRqzKkGIVcFNNDx8aQiIpOrIXyJktXdg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IO 01 - Kanalizační dešťo...'!C2" display="/"/>
    <hyperlink ref="A56" location="'IO 02 - Úprava recipientu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89</v>
      </c>
    </row>
    <row r="4" ht="24.96" customHeight="1">
      <c r="B4" s="19"/>
      <c r="D4" s="127" t="s">
        <v>97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VD Lipno - odvedení dešťových vod ze vzdušného svahu hráze</v>
      </c>
      <c r="F7" s="128"/>
      <c r="G7" s="128"/>
      <c r="H7" s="128"/>
      <c r="L7" s="19"/>
    </row>
    <row r="8" s="1" customFormat="1" ht="12" customHeight="1">
      <c r="B8" s="43"/>
      <c r="D8" s="128" t="s">
        <v>98</v>
      </c>
      <c r="I8" s="130"/>
      <c r="L8" s="43"/>
    </row>
    <row r="9" s="1" customFormat="1" ht="36.96" customHeight="1">
      <c r="B9" s="43"/>
      <c r="E9" s="131" t="s">
        <v>99</v>
      </c>
      <c r="F9" s="1"/>
      <c r="G9" s="1"/>
      <c r="H9" s="1"/>
      <c r="I9" s="130"/>
      <c r="L9" s="43"/>
    </row>
    <row r="10" s="1" customFormat="1">
      <c r="B10" s="43"/>
      <c r="I10" s="130"/>
      <c r="L10" s="43"/>
    </row>
    <row r="11" s="1" customFormat="1" ht="12" customHeight="1">
      <c r="B11" s="43"/>
      <c r="D11" s="128" t="s">
        <v>18</v>
      </c>
      <c r="F11" s="16" t="s">
        <v>88</v>
      </c>
      <c r="I11" s="132" t="s">
        <v>20</v>
      </c>
      <c r="J11" s="16" t="s">
        <v>100</v>
      </c>
      <c r="L11" s="43"/>
    </row>
    <row r="12" s="1" customFormat="1" ht="12" customHeight="1">
      <c r="B12" s="43"/>
      <c r="D12" s="128" t="s">
        <v>22</v>
      </c>
      <c r="F12" s="16" t="s">
        <v>23</v>
      </c>
      <c r="I12" s="132" t="s">
        <v>24</v>
      </c>
      <c r="J12" s="133" t="str">
        <f>'Rekapitulace stavby'!AN8</f>
        <v>15. 2. 2019</v>
      </c>
      <c r="L12" s="43"/>
    </row>
    <row r="13" s="1" customFormat="1" ht="21.84" customHeight="1">
      <c r="B13" s="43"/>
      <c r="I13" s="134" t="s">
        <v>26</v>
      </c>
      <c r="J13" s="135" t="s">
        <v>27</v>
      </c>
      <c r="L13" s="43"/>
    </row>
    <row r="14" s="1" customFormat="1" ht="12" customHeight="1">
      <c r="B14" s="43"/>
      <c r="D14" s="128" t="s">
        <v>28</v>
      </c>
      <c r="I14" s="132" t="s">
        <v>29</v>
      </c>
      <c r="J14" s="16" t="s">
        <v>30</v>
      </c>
      <c r="L14" s="43"/>
    </row>
    <row r="15" s="1" customFormat="1" ht="18" customHeight="1">
      <c r="B15" s="43"/>
      <c r="E15" s="16" t="s">
        <v>101</v>
      </c>
      <c r="I15" s="132" t="s">
        <v>32</v>
      </c>
      <c r="J15" s="16" t="s">
        <v>33</v>
      </c>
      <c r="L15" s="43"/>
    </row>
    <row r="16" s="1" customFormat="1" ht="6.96" customHeight="1">
      <c r="B16" s="43"/>
      <c r="I16" s="130"/>
      <c r="L16" s="43"/>
    </row>
    <row r="17" s="1" customFormat="1" ht="12" customHeight="1">
      <c r="B17" s="43"/>
      <c r="D17" s="128" t="s">
        <v>34</v>
      </c>
      <c r="I17" s="132" t="s">
        <v>29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2" t="s">
        <v>32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0"/>
      <c r="L19" s="43"/>
    </row>
    <row r="20" s="1" customFormat="1" ht="12" customHeight="1">
      <c r="B20" s="43"/>
      <c r="D20" s="128" t="s">
        <v>36</v>
      </c>
      <c r="I20" s="132" t="s">
        <v>29</v>
      </c>
      <c r="J20" s="16" t="s">
        <v>37</v>
      </c>
      <c r="L20" s="43"/>
    </row>
    <row r="21" s="1" customFormat="1" ht="18" customHeight="1">
      <c r="B21" s="43"/>
      <c r="E21" s="16" t="s">
        <v>38</v>
      </c>
      <c r="I21" s="132" t="s">
        <v>32</v>
      </c>
      <c r="J21" s="16" t="s">
        <v>33</v>
      </c>
      <c r="L21" s="43"/>
    </row>
    <row r="22" s="1" customFormat="1" ht="6.96" customHeight="1">
      <c r="B22" s="43"/>
      <c r="I22" s="130"/>
      <c r="L22" s="43"/>
    </row>
    <row r="23" s="1" customFormat="1" ht="12" customHeight="1">
      <c r="B23" s="43"/>
      <c r="D23" s="128" t="s">
        <v>40</v>
      </c>
      <c r="I23" s="132" t="s">
        <v>29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2" t="s">
        <v>32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0"/>
      <c r="L25" s="43"/>
    </row>
    <row r="26" s="1" customFormat="1" ht="12" customHeight="1">
      <c r="B26" s="43"/>
      <c r="D26" s="128" t="s">
        <v>42</v>
      </c>
      <c r="I26" s="130"/>
      <c r="L26" s="43"/>
    </row>
    <row r="27" s="6" customFormat="1" ht="16.5" customHeight="1">
      <c r="B27" s="136"/>
      <c r="E27" s="137" t="s">
        <v>33</v>
      </c>
      <c r="F27" s="137"/>
      <c r="G27" s="137"/>
      <c r="H27" s="137"/>
      <c r="I27" s="138"/>
      <c r="L27" s="136"/>
    </row>
    <row r="28" s="1" customFormat="1" ht="6.96" customHeight="1">
      <c r="B28" s="43"/>
      <c r="I28" s="130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9"/>
      <c r="J29" s="71"/>
      <c r="K29" s="71"/>
      <c r="L29" s="43"/>
    </row>
    <row r="30" s="1" customFormat="1" ht="25.44" customHeight="1">
      <c r="B30" s="43"/>
      <c r="D30" s="140" t="s">
        <v>44</v>
      </c>
      <c r="I30" s="130"/>
      <c r="J30" s="141">
        <f>ROUND(J88,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9"/>
      <c r="J31" s="71"/>
      <c r="K31" s="71"/>
      <c r="L31" s="43"/>
    </row>
    <row r="32" s="1" customFormat="1" ht="14.4" customHeight="1">
      <c r="B32" s="43"/>
      <c r="F32" s="142" t="s">
        <v>46</v>
      </c>
      <c r="I32" s="143" t="s">
        <v>45</v>
      </c>
      <c r="J32" s="142" t="s">
        <v>47</v>
      </c>
      <c r="L32" s="43"/>
    </row>
    <row r="33" s="1" customFormat="1" ht="14.4" customHeight="1">
      <c r="B33" s="43"/>
      <c r="D33" s="128" t="s">
        <v>48</v>
      </c>
      <c r="E33" s="128" t="s">
        <v>49</v>
      </c>
      <c r="F33" s="144">
        <f>ROUND((SUM(BE88:BE434)),  2)</f>
        <v>0</v>
      </c>
      <c r="I33" s="145">
        <v>0.20999999999999999</v>
      </c>
      <c r="J33" s="144">
        <f>ROUND(((SUM(BE88:BE434))*I33),  2)</f>
        <v>0</v>
      </c>
      <c r="L33" s="43"/>
    </row>
    <row r="34" s="1" customFormat="1" ht="14.4" customHeight="1">
      <c r="B34" s="43"/>
      <c r="E34" s="128" t="s">
        <v>50</v>
      </c>
      <c r="F34" s="144">
        <f>ROUND((SUM(BF88:BF434)),  2)</f>
        <v>0</v>
      </c>
      <c r="I34" s="145">
        <v>0.14999999999999999</v>
      </c>
      <c r="J34" s="144">
        <f>ROUND(((SUM(BF88:BF434))*I34),  2)</f>
        <v>0</v>
      </c>
      <c r="L34" s="43"/>
    </row>
    <row r="35" hidden="1" s="1" customFormat="1" ht="14.4" customHeight="1">
      <c r="B35" s="43"/>
      <c r="E35" s="128" t="s">
        <v>51</v>
      </c>
      <c r="F35" s="144">
        <f>ROUND((SUM(BG88:BG434)),  2)</f>
        <v>0</v>
      </c>
      <c r="I35" s="145">
        <v>0.20999999999999999</v>
      </c>
      <c r="J35" s="144">
        <f>0</f>
        <v>0</v>
      </c>
      <c r="L35" s="43"/>
    </row>
    <row r="36" hidden="1" s="1" customFormat="1" ht="14.4" customHeight="1">
      <c r="B36" s="43"/>
      <c r="E36" s="128" t="s">
        <v>52</v>
      </c>
      <c r="F36" s="144">
        <f>ROUND((SUM(BH88:BH434)),  2)</f>
        <v>0</v>
      </c>
      <c r="I36" s="145">
        <v>0.14999999999999999</v>
      </c>
      <c r="J36" s="144">
        <f>0</f>
        <v>0</v>
      </c>
      <c r="L36" s="43"/>
    </row>
    <row r="37" hidden="1" s="1" customFormat="1" ht="14.4" customHeight="1">
      <c r="B37" s="43"/>
      <c r="E37" s="128" t="s">
        <v>53</v>
      </c>
      <c r="F37" s="144">
        <f>ROUND((SUM(BI88:BI434)),  2)</f>
        <v>0</v>
      </c>
      <c r="I37" s="145">
        <v>0</v>
      </c>
      <c r="J37" s="144">
        <f>0</f>
        <v>0</v>
      </c>
      <c r="L37" s="43"/>
    </row>
    <row r="38" s="1" customFormat="1" ht="6.96" customHeight="1">
      <c r="B38" s="43"/>
      <c r="I38" s="130"/>
      <c r="L38" s="43"/>
    </row>
    <row r="39" s="1" customFormat="1" ht="25.44" customHeight="1">
      <c r="B39" s="43"/>
      <c r="C39" s="146"/>
      <c r="D39" s="147" t="s">
        <v>54</v>
      </c>
      <c r="E39" s="148"/>
      <c r="F39" s="148"/>
      <c r="G39" s="149" t="s">
        <v>55</v>
      </c>
      <c r="H39" s="150" t="s">
        <v>56</v>
      </c>
      <c r="I39" s="151"/>
      <c r="J39" s="152">
        <f>SUM(J30:J37)</f>
        <v>0</v>
      </c>
      <c r="K39" s="153"/>
      <c r="L39" s="43"/>
    </row>
    <row r="40" s="1" customFormat="1" ht="14.4" customHeight="1">
      <c r="B40" s="154"/>
      <c r="C40" s="155"/>
      <c r="D40" s="155"/>
      <c r="E40" s="155"/>
      <c r="F40" s="155"/>
      <c r="G40" s="155"/>
      <c r="H40" s="155"/>
      <c r="I40" s="156"/>
      <c r="J40" s="155"/>
      <c r="K40" s="155"/>
      <c r="L40" s="43"/>
    </row>
    <row r="44" s="1" customFormat="1" ht="6.96" customHeight="1">
      <c r="B44" s="157"/>
      <c r="C44" s="158"/>
      <c r="D44" s="158"/>
      <c r="E44" s="158"/>
      <c r="F44" s="158"/>
      <c r="G44" s="158"/>
      <c r="H44" s="158"/>
      <c r="I44" s="159"/>
      <c r="J44" s="158"/>
      <c r="K44" s="158"/>
      <c r="L44" s="43"/>
    </row>
    <row r="45" s="1" customFormat="1" ht="24.96" customHeight="1">
      <c r="B45" s="38"/>
      <c r="C45" s="22" t="s">
        <v>102</v>
      </c>
      <c r="D45" s="39"/>
      <c r="E45" s="39"/>
      <c r="F45" s="39"/>
      <c r="G45" s="39"/>
      <c r="H45" s="39"/>
      <c r="I45" s="130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0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0"/>
      <c r="J47" s="39"/>
      <c r="K47" s="39"/>
      <c r="L47" s="43"/>
    </row>
    <row r="48" s="1" customFormat="1" ht="16.5" customHeight="1">
      <c r="B48" s="38"/>
      <c r="C48" s="39"/>
      <c r="D48" s="39"/>
      <c r="E48" s="160" t="str">
        <f>E7</f>
        <v>VD Lipno - odvedení dešťových vod ze vzdušného svahu hráze</v>
      </c>
      <c r="F48" s="31"/>
      <c r="G48" s="31"/>
      <c r="H48" s="31"/>
      <c r="I48" s="130"/>
      <c r="J48" s="39"/>
      <c r="K48" s="39"/>
      <c r="L48" s="43"/>
    </row>
    <row r="49" s="1" customFormat="1" ht="12" customHeight="1">
      <c r="B49" s="38"/>
      <c r="C49" s="31" t="s">
        <v>98</v>
      </c>
      <c r="D49" s="39"/>
      <c r="E49" s="39"/>
      <c r="F49" s="39"/>
      <c r="G49" s="39"/>
      <c r="H49" s="39"/>
      <c r="I49" s="130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IO 01 - Kanalizační dešťový sběrač</v>
      </c>
      <c r="F50" s="39"/>
      <c r="G50" s="39"/>
      <c r="H50" s="39"/>
      <c r="I50" s="130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0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Lipno nad Vltavou</v>
      </c>
      <c r="G52" s="39"/>
      <c r="H52" s="39"/>
      <c r="I52" s="132" t="s">
        <v>24</v>
      </c>
      <c r="J52" s="67" t="str">
        <f>IF(J12="","",J12)</f>
        <v>15. 2. 2019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0"/>
      <c r="J53" s="39"/>
      <c r="K53" s="39"/>
      <c r="L53" s="43"/>
    </row>
    <row r="54" s="1" customFormat="1" ht="24.9" customHeight="1">
      <c r="B54" s="38"/>
      <c r="C54" s="31" t="s">
        <v>28</v>
      </c>
      <c r="D54" s="39"/>
      <c r="E54" s="39"/>
      <c r="F54" s="26" t="str">
        <f>E15</f>
        <v>Povodí Vltavy, státní podnik, Praha 5</v>
      </c>
      <c r="G54" s="39"/>
      <c r="H54" s="39"/>
      <c r="I54" s="132" t="s">
        <v>36</v>
      </c>
      <c r="J54" s="36" t="str">
        <f>E21</f>
        <v>VH-TRES spol.s r.o., České Budějovice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2" t="s">
        <v>40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0"/>
      <c r="J56" s="39"/>
      <c r="K56" s="39"/>
      <c r="L56" s="43"/>
    </row>
    <row r="57" s="1" customFormat="1" ht="29.28" customHeight="1">
      <c r="B57" s="38"/>
      <c r="C57" s="161" t="s">
        <v>103</v>
      </c>
      <c r="D57" s="162"/>
      <c r="E57" s="162"/>
      <c r="F57" s="162"/>
      <c r="G57" s="162"/>
      <c r="H57" s="162"/>
      <c r="I57" s="163"/>
      <c r="J57" s="164" t="s">
        <v>104</v>
      </c>
      <c r="K57" s="162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0"/>
      <c r="J58" s="39"/>
      <c r="K58" s="39"/>
      <c r="L58" s="43"/>
    </row>
    <row r="59" s="1" customFormat="1" ht="22.8" customHeight="1">
      <c r="B59" s="38"/>
      <c r="C59" s="165" t="s">
        <v>76</v>
      </c>
      <c r="D59" s="39"/>
      <c r="E59" s="39"/>
      <c r="F59" s="39"/>
      <c r="G59" s="39"/>
      <c r="H59" s="39"/>
      <c r="I59" s="130"/>
      <c r="J59" s="97">
        <f>J88</f>
        <v>0</v>
      </c>
      <c r="K59" s="39"/>
      <c r="L59" s="43"/>
      <c r="AU59" s="16" t="s">
        <v>105</v>
      </c>
    </row>
    <row r="60" s="7" customFormat="1" ht="24.96" customHeight="1">
      <c r="B60" s="166"/>
      <c r="C60" s="167"/>
      <c r="D60" s="168" t="s">
        <v>99</v>
      </c>
      <c r="E60" s="169"/>
      <c r="F60" s="169"/>
      <c r="G60" s="169"/>
      <c r="H60" s="169"/>
      <c r="I60" s="170"/>
      <c r="J60" s="171">
        <f>J89</f>
        <v>0</v>
      </c>
      <c r="K60" s="167"/>
      <c r="L60" s="172"/>
    </row>
    <row r="61" s="8" customFormat="1" ht="19.92" customHeight="1">
      <c r="B61" s="173"/>
      <c r="C61" s="174"/>
      <c r="D61" s="175" t="s">
        <v>106</v>
      </c>
      <c r="E61" s="176"/>
      <c r="F61" s="176"/>
      <c r="G61" s="176"/>
      <c r="H61" s="176"/>
      <c r="I61" s="177"/>
      <c r="J61" s="178">
        <f>J90</f>
        <v>0</v>
      </c>
      <c r="K61" s="174"/>
      <c r="L61" s="179"/>
    </row>
    <row r="62" s="8" customFormat="1" ht="19.92" customHeight="1">
      <c r="B62" s="173"/>
      <c r="C62" s="174"/>
      <c r="D62" s="175" t="s">
        <v>107</v>
      </c>
      <c r="E62" s="176"/>
      <c r="F62" s="176"/>
      <c r="G62" s="176"/>
      <c r="H62" s="176"/>
      <c r="I62" s="177"/>
      <c r="J62" s="178">
        <f>J206</f>
        <v>0</v>
      </c>
      <c r="K62" s="174"/>
      <c r="L62" s="179"/>
    </row>
    <row r="63" s="8" customFormat="1" ht="19.92" customHeight="1">
      <c r="B63" s="173"/>
      <c r="C63" s="174"/>
      <c r="D63" s="175" t="s">
        <v>108</v>
      </c>
      <c r="E63" s="176"/>
      <c r="F63" s="176"/>
      <c r="G63" s="176"/>
      <c r="H63" s="176"/>
      <c r="I63" s="177"/>
      <c r="J63" s="178">
        <f>J223</f>
        <v>0</v>
      </c>
      <c r="K63" s="174"/>
      <c r="L63" s="179"/>
    </row>
    <row r="64" s="8" customFormat="1" ht="19.92" customHeight="1">
      <c r="B64" s="173"/>
      <c r="C64" s="174"/>
      <c r="D64" s="175" t="s">
        <v>109</v>
      </c>
      <c r="E64" s="176"/>
      <c r="F64" s="176"/>
      <c r="G64" s="176"/>
      <c r="H64" s="176"/>
      <c r="I64" s="177"/>
      <c r="J64" s="178">
        <f>J235</f>
        <v>0</v>
      </c>
      <c r="K64" s="174"/>
      <c r="L64" s="179"/>
    </row>
    <row r="65" s="8" customFormat="1" ht="19.92" customHeight="1">
      <c r="B65" s="173"/>
      <c r="C65" s="174"/>
      <c r="D65" s="175" t="s">
        <v>110</v>
      </c>
      <c r="E65" s="176"/>
      <c r="F65" s="176"/>
      <c r="G65" s="176"/>
      <c r="H65" s="176"/>
      <c r="I65" s="177"/>
      <c r="J65" s="178">
        <f>J271</f>
        <v>0</v>
      </c>
      <c r="K65" s="174"/>
      <c r="L65" s="179"/>
    </row>
    <row r="66" s="8" customFormat="1" ht="19.92" customHeight="1">
      <c r="B66" s="173"/>
      <c r="C66" s="174"/>
      <c r="D66" s="175" t="s">
        <v>111</v>
      </c>
      <c r="E66" s="176"/>
      <c r="F66" s="176"/>
      <c r="G66" s="176"/>
      <c r="H66" s="176"/>
      <c r="I66" s="177"/>
      <c r="J66" s="178">
        <f>J404</f>
        <v>0</v>
      </c>
      <c r="K66" s="174"/>
      <c r="L66" s="179"/>
    </row>
    <row r="67" s="8" customFormat="1" ht="19.92" customHeight="1">
      <c r="B67" s="173"/>
      <c r="C67" s="174"/>
      <c r="D67" s="175" t="s">
        <v>112</v>
      </c>
      <c r="E67" s="176"/>
      <c r="F67" s="176"/>
      <c r="G67" s="176"/>
      <c r="H67" s="176"/>
      <c r="I67" s="177"/>
      <c r="J67" s="178">
        <f>J421</f>
        <v>0</v>
      </c>
      <c r="K67" s="174"/>
      <c r="L67" s="179"/>
    </row>
    <row r="68" s="8" customFormat="1" ht="19.92" customHeight="1">
      <c r="B68" s="173"/>
      <c r="C68" s="174"/>
      <c r="D68" s="175" t="s">
        <v>113</v>
      </c>
      <c r="E68" s="176"/>
      <c r="F68" s="176"/>
      <c r="G68" s="176"/>
      <c r="H68" s="176"/>
      <c r="I68" s="177"/>
      <c r="J68" s="178">
        <f>J433</f>
        <v>0</v>
      </c>
      <c r="K68" s="174"/>
      <c r="L68" s="179"/>
    </row>
    <row r="69" s="1" customFormat="1" ht="21.84" customHeight="1">
      <c r="B69" s="38"/>
      <c r="C69" s="39"/>
      <c r="D69" s="39"/>
      <c r="E69" s="39"/>
      <c r="F69" s="39"/>
      <c r="G69" s="39"/>
      <c r="H69" s="39"/>
      <c r="I69" s="130"/>
      <c r="J69" s="39"/>
      <c r="K69" s="39"/>
      <c r="L69" s="43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56"/>
      <c r="J70" s="58"/>
      <c r="K70" s="58"/>
      <c r="L70" s="43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59"/>
      <c r="J74" s="60"/>
      <c r="K74" s="60"/>
      <c r="L74" s="43"/>
    </row>
    <row r="75" s="1" customFormat="1" ht="24.96" customHeight="1">
      <c r="B75" s="38"/>
      <c r="C75" s="22" t="s">
        <v>114</v>
      </c>
      <c r="D75" s="39"/>
      <c r="E75" s="39"/>
      <c r="F75" s="39"/>
      <c r="G75" s="39"/>
      <c r="H75" s="39"/>
      <c r="I75" s="130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30"/>
      <c r="J76" s="39"/>
      <c r="K76" s="39"/>
      <c r="L76" s="43"/>
    </row>
    <row r="77" s="1" customFormat="1" ht="12" customHeight="1">
      <c r="B77" s="38"/>
      <c r="C77" s="31" t="s">
        <v>16</v>
      </c>
      <c r="D77" s="39"/>
      <c r="E77" s="39"/>
      <c r="F77" s="39"/>
      <c r="G77" s="39"/>
      <c r="H77" s="39"/>
      <c r="I77" s="130"/>
      <c r="J77" s="39"/>
      <c r="K77" s="39"/>
      <c r="L77" s="43"/>
    </row>
    <row r="78" s="1" customFormat="1" ht="16.5" customHeight="1">
      <c r="B78" s="38"/>
      <c r="C78" s="39"/>
      <c r="D78" s="39"/>
      <c r="E78" s="160" t="str">
        <f>E7</f>
        <v>VD Lipno - odvedení dešťových vod ze vzdušného svahu hráze</v>
      </c>
      <c r="F78" s="31"/>
      <c r="G78" s="31"/>
      <c r="H78" s="31"/>
      <c r="I78" s="130"/>
      <c r="J78" s="39"/>
      <c r="K78" s="39"/>
      <c r="L78" s="43"/>
    </row>
    <row r="79" s="1" customFormat="1" ht="12" customHeight="1">
      <c r="B79" s="38"/>
      <c r="C79" s="31" t="s">
        <v>98</v>
      </c>
      <c r="D79" s="39"/>
      <c r="E79" s="39"/>
      <c r="F79" s="39"/>
      <c r="G79" s="39"/>
      <c r="H79" s="39"/>
      <c r="I79" s="130"/>
      <c r="J79" s="39"/>
      <c r="K79" s="39"/>
      <c r="L79" s="43"/>
    </row>
    <row r="80" s="1" customFormat="1" ht="16.5" customHeight="1">
      <c r="B80" s="38"/>
      <c r="C80" s="39"/>
      <c r="D80" s="39"/>
      <c r="E80" s="64" t="str">
        <f>E9</f>
        <v>IO 01 - Kanalizační dešťový sběrač</v>
      </c>
      <c r="F80" s="39"/>
      <c r="G80" s="39"/>
      <c r="H80" s="39"/>
      <c r="I80" s="130"/>
      <c r="J80" s="39"/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30"/>
      <c r="J81" s="39"/>
      <c r="K81" s="39"/>
      <c r="L81" s="43"/>
    </row>
    <row r="82" s="1" customFormat="1" ht="12" customHeight="1">
      <c r="B82" s="38"/>
      <c r="C82" s="31" t="s">
        <v>22</v>
      </c>
      <c r="D82" s="39"/>
      <c r="E82" s="39"/>
      <c r="F82" s="26" t="str">
        <f>F12</f>
        <v>Lipno nad Vltavou</v>
      </c>
      <c r="G82" s="39"/>
      <c r="H82" s="39"/>
      <c r="I82" s="132" t="s">
        <v>24</v>
      </c>
      <c r="J82" s="67" t="str">
        <f>IF(J12="","",J12)</f>
        <v>15. 2. 2019</v>
      </c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0"/>
      <c r="J83" s="39"/>
      <c r="K83" s="39"/>
      <c r="L83" s="43"/>
    </row>
    <row r="84" s="1" customFormat="1" ht="24.9" customHeight="1">
      <c r="B84" s="38"/>
      <c r="C84" s="31" t="s">
        <v>28</v>
      </c>
      <c r="D84" s="39"/>
      <c r="E84" s="39"/>
      <c r="F84" s="26" t="str">
        <f>E15</f>
        <v>Povodí Vltavy, státní podnik, Praha 5</v>
      </c>
      <c r="G84" s="39"/>
      <c r="H84" s="39"/>
      <c r="I84" s="132" t="s">
        <v>36</v>
      </c>
      <c r="J84" s="36" t="str">
        <f>E21</f>
        <v>VH-TRES spol.s r.o., České Budějovice</v>
      </c>
      <c r="K84" s="39"/>
      <c r="L84" s="43"/>
    </row>
    <row r="85" s="1" customFormat="1" ht="13.65" customHeight="1">
      <c r="B85" s="38"/>
      <c r="C85" s="31" t="s">
        <v>34</v>
      </c>
      <c r="D85" s="39"/>
      <c r="E85" s="39"/>
      <c r="F85" s="26" t="str">
        <f>IF(E18="","",E18)</f>
        <v>Vyplň údaj</v>
      </c>
      <c r="G85" s="39"/>
      <c r="H85" s="39"/>
      <c r="I85" s="132" t="s">
        <v>40</v>
      </c>
      <c r="J85" s="36" t="str">
        <f>E24</f>
        <v xml:space="preserve"> </v>
      </c>
      <c r="K85" s="39"/>
      <c r="L85" s="43"/>
    </row>
    <row r="86" s="1" customFormat="1" ht="10.32" customHeight="1">
      <c r="B86" s="38"/>
      <c r="C86" s="39"/>
      <c r="D86" s="39"/>
      <c r="E86" s="39"/>
      <c r="F86" s="39"/>
      <c r="G86" s="39"/>
      <c r="H86" s="39"/>
      <c r="I86" s="130"/>
      <c r="J86" s="39"/>
      <c r="K86" s="39"/>
      <c r="L86" s="43"/>
    </row>
    <row r="87" s="9" customFormat="1" ht="29.28" customHeight="1">
      <c r="B87" s="180"/>
      <c r="C87" s="181" t="s">
        <v>115</v>
      </c>
      <c r="D87" s="182" t="s">
        <v>63</v>
      </c>
      <c r="E87" s="182" t="s">
        <v>59</v>
      </c>
      <c r="F87" s="182" t="s">
        <v>60</v>
      </c>
      <c r="G87" s="182" t="s">
        <v>116</v>
      </c>
      <c r="H87" s="182" t="s">
        <v>117</v>
      </c>
      <c r="I87" s="183" t="s">
        <v>118</v>
      </c>
      <c r="J87" s="182" t="s">
        <v>104</v>
      </c>
      <c r="K87" s="184" t="s">
        <v>119</v>
      </c>
      <c r="L87" s="185"/>
      <c r="M87" s="87" t="s">
        <v>33</v>
      </c>
      <c r="N87" s="88" t="s">
        <v>48</v>
      </c>
      <c r="O87" s="88" t="s">
        <v>120</v>
      </c>
      <c r="P87" s="88" t="s">
        <v>121</v>
      </c>
      <c r="Q87" s="88" t="s">
        <v>122</v>
      </c>
      <c r="R87" s="88" t="s">
        <v>123</v>
      </c>
      <c r="S87" s="88" t="s">
        <v>124</v>
      </c>
      <c r="T87" s="89" t="s">
        <v>125</v>
      </c>
    </row>
    <row r="88" s="1" customFormat="1" ht="22.8" customHeight="1">
      <c r="B88" s="38"/>
      <c r="C88" s="94" t="s">
        <v>126</v>
      </c>
      <c r="D88" s="39"/>
      <c r="E88" s="39"/>
      <c r="F88" s="39"/>
      <c r="G88" s="39"/>
      <c r="H88" s="39"/>
      <c r="I88" s="130"/>
      <c r="J88" s="186">
        <f>BK88</f>
        <v>0</v>
      </c>
      <c r="K88" s="39"/>
      <c r="L88" s="43"/>
      <c r="M88" s="90"/>
      <c r="N88" s="91"/>
      <c r="O88" s="91"/>
      <c r="P88" s="187">
        <f>P89</f>
        <v>0</v>
      </c>
      <c r="Q88" s="91"/>
      <c r="R88" s="187">
        <f>R89</f>
        <v>700.15570806000005</v>
      </c>
      <c r="S88" s="91"/>
      <c r="T88" s="188">
        <f>T89</f>
        <v>11.924999999999999</v>
      </c>
      <c r="AT88" s="16" t="s">
        <v>77</v>
      </c>
      <c r="AU88" s="16" t="s">
        <v>105</v>
      </c>
      <c r="BK88" s="189">
        <f>BK89</f>
        <v>0</v>
      </c>
    </row>
    <row r="89" s="10" customFormat="1" ht="25.92" customHeight="1">
      <c r="B89" s="190"/>
      <c r="C89" s="191"/>
      <c r="D89" s="192" t="s">
        <v>77</v>
      </c>
      <c r="E89" s="193" t="s">
        <v>83</v>
      </c>
      <c r="F89" s="193" t="s">
        <v>84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P90+P206+P223+P235+P271+P404+P421+P433</f>
        <v>0</v>
      </c>
      <c r="Q89" s="198"/>
      <c r="R89" s="199">
        <f>R90+R206+R223+R235+R271+R404+R421+R433</f>
        <v>700.15570806000005</v>
      </c>
      <c r="S89" s="198"/>
      <c r="T89" s="200">
        <f>T90+T206+T223+T235+T271+T404+T421+T433</f>
        <v>11.924999999999999</v>
      </c>
      <c r="AR89" s="201" t="s">
        <v>86</v>
      </c>
      <c r="AT89" s="202" t="s">
        <v>77</v>
      </c>
      <c r="AU89" s="202" t="s">
        <v>78</v>
      </c>
      <c r="AY89" s="201" t="s">
        <v>127</v>
      </c>
      <c r="BK89" s="203">
        <f>BK90+BK206+BK223+BK235+BK271+BK404+BK421+BK433</f>
        <v>0</v>
      </c>
    </row>
    <row r="90" s="10" customFormat="1" ht="22.8" customHeight="1">
      <c r="B90" s="190"/>
      <c r="C90" s="191"/>
      <c r="D90" s="192" t="s">
        <v>77</v>
      </c>
      <c r="E90" s="204" t="s">
        <v>86</v>
      </c>
      <c r="F90" s="204" t="s">
        <v>128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SUM(P91:P205)</f>
        <v>0</v>
      </c>
      <c r="Q90" s="198"/>
      <c r="R90" s="199">
        <f>SUM(R91:R205)</f>
        <v>381.88847330000004</v>
      </c>
      <c r="S90" s="198"/>
      <c r="T90" s="200">
        <f>SUM(T91:T205)</f>
        <v>0</v>
      </c>
      <c r="AR90" s="201" t="s">
        <v>86</v>
      </c>
      <c r="AT90" s="202" t="s">
        <v>77</v>
      </c>
      <c r="AU90" s="202" t="s">
        <v>86</v>
      </c>
      <c r="AY90" s="201" t="s">
        <v>127</v>
      </c>
      <c r="BK90" s="203">
        <f>SUM(BK91:BK205)</f>
        <v>0</v>
      </c>
    </row>
    <row r="91" s="1" customFormat="1" ht="16.5" customHeight="1">
      <c r="B91" s="38"/>
      <c r="C91" s="206" t="s">
        <v>86</v>
      </c>
      <c r="D91" s="206" t="s">
        <v>129</v>
      </c>
      <c r="E91" s="207" t="s">
        <v>130</v>
      </c>
      <c r="F91" s="208" t="s">
        <v>131</v>
      </c>
      <c r="G91" s="209" t="s">
        <v>132</v>
      </c>
      <c r="H91" s="210">
        <v>1</v>
      </c>
      <c r="I91" s="211"/>
      <c r="J91" s="212">
        <f>ROUND(I91*H91,2)</f>
        <v>0</v>
      </c>
      <c r="K91" s="208" t="s">
        <v>33</v>
      </c>
      <c r="L91" s="43"/>
      <c r="M91" s="213" t="s">
        <v>33</v>
      </c>
      <c r="N91" s="214" t="s">
        <v>49</v>
      </c>
      <c r="O91" s="79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AR91" s="16" t="s">
        <v>133</v>
      </c>
      <c r="AT91" s="16" t="s">
        <v>129</v>
      </c>
      <c r="AU91" s="16" t="s">
        <v>89</v>
      </c>
      <c r="AY91" s="16" t="s">
        <v>127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86</v>
      </c>
      <c r="BK91" s="217">
        <f>ROUND(I91*H91,2)</f>
        <v>0</v>
      </c>
      <c r="BL91" s="16" t="s">
        <v>133</v>
      </c>
      <c r="BM91" s="16" t="s">
        <v>134</v>
      </c>
    </row>
    <row r="92" s="11" customFormat="1">
      <c r="B92" s="218"/>
      <c r="C92" s="219"/>
      <c r="D92" s="220" t="s">
        <v>135</v>
      </c>
      <c r="E92" s="221" t="s">
        <v>33</v>
      </c>
      <c r="F92" s="222" t="s">
        <v>136</v>
      </c>
      <c r="G92" s="219"/>
      <c r="H92" s="223">
        <v>1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AT92" s="229" t="s">
        <v>135</v>
      </c>
      <c r="AU92" s="229" t="s">
        <v>89</v>
      </c>
      <c r="AV92" s="11" t="s">
        <v>89</v>
      </c>
      <c r="AW92" s="11" t="s">
        <v>39</v>
      </c>
      <c r="AX92" s="11" t="s">
        <v>78</v>
      </c>
      <c r="AY92" s="229" t="s">
        <v>127</v>
      </c>
    </row>
    <row r="93" s="12" customFormat="1">
      <c r="B93" s="230"/>
      <c r="C93" s="231"/>
      <c r="D93" s="220" t="s">
        <v>135</v>
      </c>
      <c r="E93" s="232" t="s">
        <v>33</v>
      </c>
      <c r="F93" s="233" t="s">
        <v>137</v>
      </c>
      <c r="G93" s="231"/>
      <c r="H93" s="234">
        <v>1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AT93" s="240" t="s">
        <v>135</v>
      </c>
      <c r="AU93" s="240" t="s">
        <v>89</v>
      </c>
      <c r="AV93" s="12" t="s">
        <v>133</v>
      </c>
      <c r="AW93" s="12" t="s">
        <v>39</v>
      </c>
      <c r="AX93" s="12" t="s">
        <v>86</v>
      </c>
      <c r="AY93" s="240" t="s">
        <v>127</v>
      </c>
    </row>
    <row r="94" s="1" customFormat="1" ht="33.75" customHeight="1">
      <c r="B94" s="38"/>
      <c r="C94" s="206" t="s">
        <v>89</v>
      </c>
      <c r="D94" s="206" t="s">
        <v>129</v>
      </c>
      <c r="E94" s="207" t="s">
        <v>138</v>
      </c>
      <c r="F94" s="208" t="s">
        <v>139</v>
      </c>
      <c r="G94" s="209" t="s">
        <v>140</v>
      </c>
      <c r="H94" s="210">
        <v>7.5</v>
      </c>
      <c r="I94" s="211"/>
      <c r="J94" s="212">
        <f>ROUND(I94*H94,2)</f>
        <v>0</v>
      </c>
      <c r="K94" s="208" t="s">
        <v>141</v>
      </c>
      <c r="L94" s="43"/>
      <c r="M94" s="213" t="s">
        <v>33</v>
      </c>
      <c r="N94" s="214" t="s">
        <v>49</v>
      </c>
      <c r="O94" s="79"/>
      <c r="P94" s="215">
        <f>O94*H94</f>
        <v>0</v>
      </c>
      <c r="Q94" s="215">
        <v>0.036900000000000002</v>
      </c>
      <c r="R94" s="215">
        <f>Q94*H94</f>
        <v>0.27675</v>
      </c>
      <c r="S94" s="215">
        <v>0</v>
      </c>
      <c r="T94" s="216">
        <f>S94*H94</f>
        <v>0</v>
      </c>
      <c r="AR94" s="16" t="s">
        <v>133</v>
      </c>
      <c r="AT94" s="16" t="s">
        <v>129</v>
      </c>
      <c r="AU94" s="16" t="s">
        <v>89</v>
      </c>
      <c r="AY94" s="16" t="s">
        <v>127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86</v>
      </c>
      <c r="BK94" s="217">
        <f>ROUND(I94*H94,2)</f>
        <v>0</v>
      </c>
      <c r="BL94" s="16" t="s">
        <v>133</v>
      </c>
      <c r="BM94" s="16" t="s">
        <v>142</v>
      </c>
    </row>
    <row r="95" s="11" customFormat="1">
      <c r="B95" s="218"/>
      <c r="C95" s="219"/>
      <c r="D95" s="220" t="s">
        <v>135</v>
      </c>
      <c r="E95" s="221" t="s">
        <v>33</v>
      </c>
      <c r="F95" s="222" t="s">
        <v>143</v>
      </c>
      <c r="G95" s="219"/>
      <c r="H95" s="223">
        <v>7.5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135</v>
      </c>
      <c r="AU95" s="229" t="s">
        <v>89</v>
      </c>
      <c r="AV95" s="11" t="s">
        <v>89</v>
      </c>
      <c r="AW95" s="11" t="s">
        <v>39</v>
      </c>
      <c r="AX95" s="11" t="s">
        <v>78</v>
      </c>
      <c r="AY95" s="229" t="s">
        <v>127</v>
      </c>
    </row>
    <row r="96" s="12" customFormat="1">
      <c r="B96" s="230"/>
      <c r="C96" s="231"/>
      <c r="D96" s="220" t="s">
        <v>135</v>
      </c>
      <c r="E96" s="232" t="s">
        <v>33</v>
      </c>
      <c r="F96" s="233" t="s">
        <v>137</v>
      </c>
      <c r="G96" s="231"/>
      <c r="H96" s="234">
        <v>7.5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AT96" s="240" t="s">
        <v>135</v>
      </c>
      <c r="AU96" s="240" t="s">
        <v>89</v>
      </c>
      <c r="AV96" s="12" t="s">
        <v>133</v>
      </c>
      <c r="AW96" s="12" t="s">
        <v>39</v>
      </c>
      <c r="AX96" s="12" t="s">
        <v>86</v>
      </c>
      <c r="AY96" s="240" t="s">
        <v>127</v>
      </c>
    </row>
    <row r="97" s="1" customFormat="1" ht="16.5" customHeight="1">
      <c r="B97" s="38"/>
      <c r="C97" s="206" t="s">
        <v>144</v>
      </c>
      <c r="D97" s="206" t="s">
        <v>129</v>
      </c>
      <c r="E97" s="207" t="s">
        <v>145</v>
      </c>
      <c r="F97" s="208" t="s">
        <v>146</v>
      </c>
      <c r="G97" s="209" t="s">
        <v>147</v>
      </c>
      <c r="H97" s="210">
        <v>37.332999999999998</v>
      </c>
      <c r="I97" s="211"/>
      <c r="J97" s="212">
        <f>ROUND(I97*H97,2)</f>
        <v>0</v>
      </c>
      <c r="K97" s="208" t="s">
        <v>141</v>
      </c>
      <c r="L97" s="43"/>
      <c r="M97" s="213" t="s">
        <v>33</v>
      </c>
      <c r="N97" s="214" t="s">
        <v>49</v>
      </c>
      <c r="O97" s="79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AR97" s="16" t="s">
        <v>133</v>
      </c>
      <c r="AT97" s="16" t="s">
        <v>129</v>
      </c>
      <c r="AU97" s="16" t="s">
        <v>89</v>
      </c>
      <c r="AY97" s="16" t="s">
        <v>127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86</v>
      </c>
      <c r="BK97" s="217">
        <f>ROUND(I97*H97,2)</f>
        <v>0</v>
      </c>
      <c r="BL97" s="16" t="s">
        <v>133</v>
      </c>
      <c r="BM97" s="16" t="s">
        <v>148</v>
      </c>
    </row>
    <row r="98" s="13" customFormat="1">
      <c r="B98" s="241"/>
      <c r="C98" s="242"/>
      <c r="D98" s="220" t="s">
        <v>135</v>
      </c>
      <c r="E98" s="243" t="s">
        <v>33</v>
      </c>
      <c r="F98" s="244" t="s">
        <v>149</v>
      </c>
      <c r="G98" s="242"/>
      <c r="H98" s="243" t="s">
        <v>33</v>
      </c>
      <c r="I98" s="245"/>
      <c r="J98" s="242"/>
      <c r="K98" s="242"/>
      <c r="L98" s="246"/>
      <c r="M98" s="247"/>
      <c r="N98" s="248"/>
      <c r="O98" s="248"/>
      <c r="P98" s="248"/>
      <c r="Q98" s="248"/>
      <c r="R98" s="248"/>
      <c r="S98" s="248"/>
      <c r="T98" s="249"/>
      <c r="AT98" s="250" t="s">
        <v>135</v>
      </c>
      <c r="AU98" s="250" t="s">
        <v>89</v>
      </c>
      <c r="AV98" s="13" t="s">
        <v>86</v>
      </c>
      <c r="AW98" s="13" t="s">
        <v>39</v>
      </c>
      <c r="AX98" s="13" t="s">
        <v>78</v>
      </c>
      <c r="AY98" s="250" t="s">
        <v>127</v>
      </c>
    </row>
    <row r="99" s="11" customFormat="1">
      <c r="B99" s="218"/>
      <c r="C99" s="219"/>
      <c r="D99" s="220" t="s">
        <v>135</v>
      </c>
      <c r="E99" s="221" t="s">
        <v>33</v>
      </c>
      <c r="F99" s="222" t="s">
        <v>150</v>
      </c>
      <c r="G99" s="219"/>
      <c r="H99" s="223">
        <v>37.332999999999998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135</v>
      </c>
      <c r="AU99" s="229" t="s">
        <v>89</v>
      </c>
      <c r="AV99" s="11" t="s">
        <v>89</v>
      </c>
      <c r="AW99" s="11" t="s">
        <v>39</v>
      </c>
      <c r="AX99" s="11" t="s">
        <v>78</v>
      </c>
      <c r="AY99" s="229" t="s">
        <v>127</v>
      </c>
    </row>
    <row r="100" s="12" customFormat="1">
      <c r="B100" s="230"/>
      <c r="C100" s="231"/>
      <c r="D100" s="220" t="s">
        <v>135</v>
      </c>
      <c r="E100" s="232" t="s">
        <v>33</v>
      </c>
      <c r="F100" s="233" t="s">
        <v>137</v>
      </c>
      <c r="G100" s="231"/>
      <c r="H100" s="234">
        <v>37.332999999999998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AT100" s="240" t="s">
        <v>135</v>
      </c>
      <c r="AU100" s="240" t="s">
        <v>89</v>
      </c>
      <c r="AV100" s="12" t="s">
        <v>133</v>
      </c>
      <c r="AW100" s="12" t="s">
        <v>39</v>
      </c>
      <c r="AX100" s="12" t="s">
        <v>86</v>
      </c>
      <c r="AY100" s="240" t="s">
        <v>127</v>
      </c>
    </row>
    <row r="101" s="1" customFormat="1" ht="22.5" customHeight="1">
      <c r="B101" s="38"/>
      <c r="C101" s="206" t="s">
        <v>133</v>
      </c>
      <c r="D101" s="206" t="s">
        <v>129</v>
      </c>
      <c r="E101" s="207" t="s">
        <v>151</v>
      </c>
      <c r="F101" s="208" t="s">
        <v>152</v>
      </c>
      <c r="G101" s="209" t="s">
        <v>147</v>
      </c>
      <c r="H101" s="210">
        <v>30.170000000000002</v>
      </c>
      <c r="I101" s="211"/>
      <c r="J101" s="212">
        <f>ROUND(I101*H101,2)</f>
        <v>0</v>
      </c>
      <c r="K101" s="208" t="s">
        <v>141</v>
      </c>
      <c r="L101" s="43"/>
      <c r="M101" s="213" t="s">
        <v>33</v>
      </c>
      <c r="N101" s="214" t="s">
        <v>49</v>
      </c>
      <c r="O101" s="79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AR101" s="16" t="s">
        <v>133</v>
      </c>
      <c r="AT101" s="16" t="s">
        <v>129</v>
      </c>
      <c r="AU101" s="16" t="s">
        <v>89</v>
      </c>
      <c r="AY101" s="16" t="s">
        <v>127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86</v>
      </c>
      <c r="BK101" s="217">
        <f>ROUND(I101*H101,2)</f>
        <v>0</v>
      </c>
      <c r="BL101" s="16" t="s">
        <v>133</v>
      </c>
      <c r="BM101" s="16" t="s">
        <v>153</v>
      </c>
    </row>
    <row r="102" s="11" customFormat="1">
      <c r="B102" s="218"/>
      <c r="C102" s="219"/>
      <c r="D102" s="220" t="s">
        <v>135</v>
      </c>
      <c r="E102" s="221" t="s">
        <v>33</v>
      </c>
      <c r="F102" s="222" t="s">
        <v>154</v>
      </c>
      <c r="G102" s="219"/>
      <c r="H102" s="223">
        <v>30.170000000000002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135</v>
      </c>
      <c r="AU102" s="229" t="s">
        <v>89</v>
      </c>
      <c r="AV102" s="11" t="s">
        <v>89</v>
      </c>
      <c r="AW102" s="11" t="s">
        <v>39</v>
      </c>
      <c r="AX102" s="11" t="s">
        <v>78</v>
      </c>
      <c r="AY102" s="229" t="s">
        <v>127</v>
      </c>
    </row>
    <row r="103" s="12" customFormat="1">
      <c r="B103" s="230"/>
      <c r="C103" s="231"/>
      <c r="D103" s="220" t="s">
        <v>135</v>
      </c>
      <c r="E103" s="232" t="s">
        <v>33</v>
      </c>
      <c r="F103" s="233" t="s">
        <v>137</v>
      </c>
      <c r="G103" s="231"/>
      <c r="H103" s="234">
        <v>30.170000000000002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135</v>
      </c>
      <c r="AU103" s="240" t="s">
        <v>89</v>
      </c>
      <c r="AV103" s="12" t="s">
        <v>133</v>
      </c>
      <c r="AW103" s="12" t="s">
        <v>39</v>
      </c>
      <c r="AX103" s="12" t="s">
        <v>86</v>
      </c>
      <c r="AY103" s="240" t="s">
        <v>127</v>
      </c>
    </row>
    <row r="104" s="1" customFormat="1" ht="22.5" customHeight="1">
      <c r="B104" s="38"/>
      <c r="C104" s="206" t="s">
        <v>155</v>
      </c>
      <c r="D104" s="206" t="s">
        <v>129</v>
      </c>
      <c r="E104" s="207" t="s">
        <v>156</v>
      </c>
      <c r="F104" s="208" t="s">
        <v>157</v>
      </c>
      <c r="G104" s="209" t="s">
        <v>147</v>
      </c>
      <c r="H104" s="210">
        <v>191.595</v>
      </c>
      <c r="I104" s="211"/>
      <c r="J104" s="212">
        <f>ROUND(I104*H104,2)</f>
        <v>0</v>
      </c>
      <c r="K104" s="208" t="s">
        <v>141</v>
      </c>
      <c r="L104" s="43"/>
      <c r="M104" s="213" t="s">
        <v>33</v>
      </c>
      <c r="N104" s="214" t="s">
        <v>49</v>
      </c>
      <c r="O104" s="79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AR104" s="16" t="s">
        <v>133</v>
      </c>
      <c r="AT104" s="16" t="s">
        <v>129</v>
      </c>
      <c r="AU104" s="16" t="s">
        <v>89</v>
      </c>
      <c r="AY104" s="16" t="s">
        <v>127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86</v>
      </c>
      <c r="BK104" s="217">
        <f>ROUND(I104*H104,2)</f>
        <v>0</v>
      </c>
      <c r="BL104" s="16" t="s">
        <v>133</v>
      </c>
      <c r="BM104" s="16" t="s">
        <v>158</v>
      </c>
    </row>
    <row r="105" s="13" customFormat="1">
      <c r="B105" s="241"/>
      <c r="C105" s="242"/>
      <c r="D105" s="220" t="s">
        <v>135</v>
      </c>
      <c r="E105" s="243" t="s">
        <v>33</v>
      </c>
      <c r="F105" s="244" t="s">
        <v>159</v>
      </c>
      <c r="G105" s="242"/>
      <c r="H105" s="243" t="s">
        <v>33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AT105" s="250" t="s">
        <v>135</v>
      </c>
      <c r="AU105" s="250" t="s">
        <v>89</v>
      </c>
      <c r="AV105" s="13" t="s">
        <v>86</v>
      </c>
      <c r="AW105" s="13" t="s">
        <v>39</v>
      </c>
      <c r="AX105" s="13" t="s">
        <v>78</v>
      </c>
      <c r="AY105" s="250" t="s">
        <v>127</v>
      </c>
    </row>
    <row r="106" s="11" customFormat="1">
      <c r="B106" s="218"/>
      <c r="C106" s="219"/>
      <c r="D106" s="220" t="s">
        <v>135</v>
      </c>
      <c r="E106" s="221" t="s">
        <v>33</v>
      </c>
      <c r="F106" s="222" t="s">
        <v>160</v>
      </c>
      <c r="G106" s="219"/>
      <c r="H106" s="223">
        <v>186.66499999999999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135</v>
      </c>
      <c r="AU106" s="229" t="s">
        <v>89</v>
      </c>
      <c r="AV106" s="11" t="s">
        <v>89</v>
      </c>
      <c r="AW106" s="11" t="s">
        <v>39</v>
      </c>
      <c r="AX106" s="11" t="s">
        <v>78</v>
      </c>
      <c r="AY106" s="229" t="s">
        <v>127</v>
      </c>
    </row>
    <row r="107" s="11" customFormat="1">
      <c r="B107" s="218"/>
      <c r="C107" s="219"/>
      <c r="D107" s="220" t="s">
        <v>135</v>
      </c>
      <c r="E107" s="221" t="s">
        <v>33</v>
      </c>
      <c r="F107" s="222" t="s">
        <v>161</v>
      </c>
      <c r="G107" s="219"/>
      <c r="H107" s="223">
        <v>4.9299999999999997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135</v>
      </c>
      <c r="AU107" s="229" t="s">
        <v>89</v>
      </c>
      <c r="AV107" s="11" t="s">
        <v>89</v>
      </c>
      <c r="AW107" s="11" t="s">
        <v>39</v>
      </c>
      <c r="AX107" s="11" t="s">
        <v>78</v>
      </c>
      <c r="AY107" s="229" t="s">
        <v>127</v>
      </c>
    </row>
    <row r="108" s="12" customFormat="1">
      <c r="B108" s="230"/>
      <c r="C108" s="231"/>
      <c r="D108" s="220" t="s">
        <v>135</v>
      </c>
      <c r="E108" s="232" t="s">
        <v>33</v>
      </c>
      <c r="F108" s="233" t="s">
        <v>137</v>
      </c>
      <c r="G108" s="231"/>
      <c r="H108" s="234">
        <v>191.595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135</v>
      </c>
      <c r="AU108" s="240" t="s">
        <v>89</v>
      </c>
      <c r="AV108" s="12" t="s">
        <v>133</v>
      </c>
      <c r="AW108" s="12" t="s">
        <v>39</v>
      </c>
      <c r="AX108" s="12" t="s">
        <v>86</v>
      </c>
      <c r="AY108" s="240" t="s">
        <v>127</v>
      </c>
    </row>
    <row r="109" s="1" customFormat="1" ht="22.5" customHeight="1">
      <c r="B109" s="38"/>
      <c r="C109" s="206" t="s">
        <v>162</v>
      </c>
      <c r="D109" s="206" t="s">
        <v>129</v>
      </c>
      <c r="E109" s="207" t="s">
        <v>163</v>
      </c>
      <c r="F109" s="208" t="s">
        <v>164</v>
      </c>
      <c r="G109" s="209" t="s">
        <v>147</v>
      </c>
      <c r="H109" s="210">
        <v>81.355999999999995</v>
      </c>
      <c r="I109" s="211"/>
      <c r="J109" s="212">
        <f>ROUND(I109*H109,2)</f>
        <v>0</v>
      </c>
      <c r="K109" s="208" t="s">
        <v>141</v>
      </c>
      <c r="L109" s="43"/>
      <c r="M109" s="213" t="s">
        <v>33</v>
      </c>
      <c r="N109" s="214" t="s">
        <v>49</v>
      </c>
      <c r="O109" s="79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AR109" s="16" t="s">
        <v>133</v>
      </c>
      <c r="AT109" s="16" t="s">
        <v>129</v>
      </c>
      <c r="AU109" s="16" t="s">
        <v>89</v>
      </c>
      <c r="AY109" s="16" t="s">
        <v>127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86</v>
      </c>
      <c r="BK109" s="217">
        <f>ROUND(I109*H109,2)</f>
        <v>0</v>
      </c>
      <c r="BL109" s="16" t="s">
        <v>133</v>
      </c>
      <c r="BM109" s="16" t="s">
        <v>165</v>
      </c>
    </row>
    <row r="110" s="13" customFormat="1">
      <c r="B110" s="241"/>
      <c r="C110" s="242"/>
      <c r="D110" s="220" t="s">
        <v>135</v>
      </c>
      <c r="E110" s="243" t="s">
        <v>33</v>
      </c>
      <c r="F110" s="244" t="s">
        <v>166</v>
      </c>
      <c r="G110" s="242"/>
      <c r="H110" s="243" t="s">
        <v>33</v>
      </c>
      <c r="I110" s="245"/>
      <c r="J110" s="242"/>
      <c r="K110" s="242"/>
      <c r="L110" s="246"/>
      <c r="M110" s="247"/>
      <c r="N110" s="248"/>
      <c r="O110" s="248"/>
      <c r="P110" s="248"/>
      <c r="Q110" s="248"/>
      <c r="R110" s="248"/>
      <c r="S110" s="248"/>
      <c r="T110" s="249"/>
      <c r="AT110" s="250" t="s">
        <v>135</v>
      </c>
      <c r="AU110" s="250" t="s">
        <v>89</v>
      </c>
      <c r="AV110" s="13" t="s">
        <v>86</v>
      </c>
      <c r="AW110" s="13" t="s">
        <v>39</v>
      </c>
      <c r="AX110" s="13" t="s">
        <v>78</v>
      </c>
      <c r="AY110" s="250" t="s">
        <v>127</v>
      </c>
    </row>
    <row r="111" s="11" customFormat="1">
      <c r="B111" s="218"/>
      <c r="C111" s="219"/>
      <c r="D111" s="220" t="s">
        <v>135</v>
      </c>
      <c r="E111" s="221" t="s">
        <v>33</v>
      </c>
      <c r="F111" s="222" t="s">
        <v>167</v>
      </c>
      <c r="G111" s="219"/>
      <c r="H111" s="223">
        <v>74.665999999999997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135</v>
      </c>
      <c r="AU111" s="229" t="s">
        <v>89</v>
      </c>
      <c r="AV111" s="11" t="s">
        <v>89</v>
      </c>
      <c r="AW111" s="11" t="s">
        <v>39</v>
      </c>
      <c r="AX111" s="11" t="s">
        <v>78</v>
      </c>
      <c r="AY111" s="229" t="s">
        <v>127</v>
      </c>
    </row>
    <row r="112" s="11" customFormat="1">
      <c r="B112" s="218"/>
      <c r="C112" s="219"/>
      <c r="D112" s="220" t="s">
        <v>135</v>
      </c>
      <c r="E112" s="221" t="s">
        <v>33</v>
      </c>
      <c r="F112" s="222" t="s">
        <v>168</v>
      </c>
      <c r="G112" s="219"/>
      <c r="H112" s="223">
        <v>1.972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135</v>
      </c>
      <c r="AU112" s="229" t="s">
        <v>89</v>
      </c>
      <c r="AV112" s="11" t="s">
        <v>89</v>
      </c>
      <c r="AW112" s="11" t="s">
        <v>39</v>
      </c>
      <c r="AX112" s="11" t="s">
        <v>78</v>
      </c>
      <c r="AY112" s="229" t="s">
        <v>127</v>
      </c>
    </row>
    <row r="113" s="13" customFormat="1">
      <c r="B113" s="241"/>
      <c r="C113" s="242"/>
      <c r="D113" s="220" t="s">
        <v>135</v>
      </c>
      <c r="E113" s="243" t="s">
        <v>33</v>
      </c>
      <c r="F113" s="244" t="s">
        <v>169</v>
      </c>
      <c r="G113" s="242"/>
      <c r="H113" s="243" t="s">
        <v>33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135</v>
      </c>
      <c r="AU113" s="250" t="s">
        <v>89</v>
      </c>
      <c r="AV113" s="13" t="s">
        <v>86</v>
      </c>
      <c r="AW113" s="13" t="s">
        <v>39</v>
      </c>
      <c r="AX113" s="13" t="s">
        <v>78</v>
      </c>
      <c r="AY113" s="250" t="s">
        <v>127</v>
      </c>
    </row>
    <row r="114" s="11" customFormat="1">
      <c r="B114" s="218"/>
      <c r="C114" s="219"/>
      <c r="D114" s="220" t="s">
        <v>135</v>
      </c>
      <c r="E114" s="221" t="s">
        <v>33</v>
      </c>
      <c r="F114" s="222" t="s">
        <v>170</v>
      </c>
      <c r="G114" s="219"/>
      <c r="H114" s="223">
        <v>4.718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135</v>
      </c>
      <c r="AU114" s="229" t="s">
        <v>89</v>
      </c>
      <c r="AV114" s="11" t="s">
        <v>89</v>
      </c>
      <c r="AW114" s="11" t="s">
        <v>39</v>
      </c>
      <c r="AX114" s="11" t="s">
        <v>78</v>
      </c>
      <c r="AY114" s="229" t="s">
        <v>127</v>
      </c>
    </row>
    <row r="115" s="12" customFormat="1">
      <c r="B115" s="230"/>
      <c r="C115" s="231"/>
      <c r="D115" s="220" t="s">
        <v>135</v>
      </c>
      <c r="E115" s="232" t="s">
        <v>33</v>
      </c>
      <c r="F115" s="233" t="s">
        <v>137</v>
      </c>
      <c r="G115" s="231"/>
      <c r="H115" s="234">
        <v>81.355999999999995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135</v>
      </c>
      <c r="AU115" s="240" t="s">
        <v>89</v>
      </c>
      <c r="AV115" s="12" t="s">
        <v>133</v>
      </c>
      <c r="AW115" s="12" t="s">
        <v>39</v>
      </c>
      <c r="AX115" s="12" t="s">
        <v>86</v>
      </c>
      <c r="AY115" s="240" t="s">
        <v>127</v>
      </c>
    </row>
    <row r="116" s="1" customFormat="1" ht="22.5" customHeight="1">
      <c r="B116" s="38"/>
      <c r="C116" s="206" t="s">
        <v>171</v>
      </c>
      <c r="D116" s="206" t="s">
        <v>129</v>
      </c>
      <c r="E116" s="207" t="s">
        <v>172</v>
      </c>
      <c r="F116" s="208" t="s">
        <v>173</v>
      </c>
      <c r="G116" s="209" t="s">
        <v>147</v>
      </c>
      <c r="H116" s="210">
        <v>119.675</v>
      </c>
      <c r="I116" s="211"/>
      <c r="J116" s="212">
        <f>ROUND(I116*H116,2)</f>
        <v>0</v>
      </c>
      <c r="K116" s="208" t="s">
        <v>141</v>
      </c>
      <c r="L116" s="43"/>
      <c r="M116" s="213" t="s">
        <v>33</v>
      </c>
      <c r="N116" s="214" t="s">
        <v>49</v>
      </c>
      <c r="O116" s="79"/>
      <c r="P116" s="215">
        <f>O116*H116</f>
        <v>0</v>
      </c>
      <c r="Q116" s="215">
        <v>0.010460000000000001</v>
      </c>
      <c r="R116" s="215">
        <f>Q116*H116</f>
        <v>1.2518005000000001</v>
      </c>
      <c r="S116" s="215">
        <v>0</v>
      </c>
      <c r="T116" s="216">
        <f>S116*H116</f>
        <v>0</v>
      </c>
      <c r="AR116" s="16" t="s">
        <v>133</v>
      </c>
      <c r="AT116" s="16" t="s">
        <v>129</v>
      </c>
      <c r="AU116" s="16" t="s">
        <v>89</v>
      </c>
      <c r="AY116" s="16" t="s">
        <v>127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86</v>
      </c>
      <c r="BK116" s="217">
        <f>ROUND(I116*H116,2)</f>
        <v>0</v>
      </c>
      <c r="BL116" s="16" t="s">
        <v>133</v>
      </c>
      <c r="BM116" s="16" t="s">
        <v>174</v>
      </c>
    </row>
    <row r="117" s="13" customFormat="1">
      <c r="B117" s="241"/>
      <c r="C117" s="242"/>
      <c r="D117" s="220" t="s">
        <v>135</v>
      </c>
      <c r="E117" s="243" t="s">
        <v>33</v>
      </c>
      <c r="F117" s="244" t="s">
        <v>175</v>
      </c>
      <c r="G117" s="242"/>
      <c r="H117" s="243" t="s">
        <v>33</v>
      </c>
      <c r="I117" s="245"/>
      <c r="J117" s="242"/>
      <c r="K117" s="242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135</v>
      </c>
      <c r="AU117" s="250" t="s">
        <v>89</v>
      </c>
      <c r="AV117" s="13" t="s">
        <v>86</v>
      </c>
      <c r="AW117" s="13" t="s">
        <v>39</v>
      </c>
      <c r="AX117" s="13" t="s">
        <v>78</v>
      </c>
      <c r="AY117" s="250" t="s">
        <v>127</v>
      </c>
    </row>
    <row r="118" s="11" customFormat="1">
      <c r="B118" s="218"/>
      <c r="C118" s="219"/>
      <c r="D118" s="220" t="s">
        <v>135</v>
      </c>
      <c r="E118" s="221" t="s">
        <v>33</v>
      </c>
      <c r="F118" s="222" t="s">
        <v>176</v>
      </c>
      <c r="G118" s="219"/>
      <c r="H118" s="223">
        <v>111.999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135</v>
      </c>
      <c r="AU118" s="229" t="s">
        <v>89</v>
      </c>
      <c r="AV118" s="11" t="s">
        <v>89</v>
      </c>
      <c r="AW118" s="11" t="s">
        <v>39</v>
      </c>
      <c r="AX118" s="11" t="s">
        <v>78</v>
      </c>
      <c r="AY118" s="229" t="s">
        <v>127</v>
      </c>
    </row>
    <row r="119" s="11" customFormat="1">
      <c r="B119" s="218"/>
      <c r="C119" s="219"/>
      <c r="D119" s="220" t="s">
        <v>135</v>
      </c>
      <c r="E119" s="221" t="s">
        <v>33</v>
      </c>
      <c r="F119" s="222" t="s">
        <v>177</v>
      </c>
      <c r="G119" s="219"/>
      <c r="H119" s="223">
        <v>2.9580000000000002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135</v>
      </c>
      <c r="AU119" s="229" t="s">
        <v>89</v>
      </c>
      <c r="AV119" s="11" t="s">
        <v>89</v>
      </c>
      <c r="AW119" s="11" t="s">
        <v>39</v>
      </c>
      <c r="AX119" s="11" t="s">
        <v>78</v>
      </c>
      <c r="AY119" s="229" t="s">
        <v>127</v>
      </c>
    </row>
    <row r="120" s="13" customFormat="1">
      <c r="B120" s="241"/>
      <c r="C120" s="242"/>
      <c r="D120" s="220" t="s">
        <v>135</v>
      </c>
      <c r="E120" s="243" t="s">
        <v>33</v>
      </c>
      <c r="F120" s="244" t="s">
        <v>178</v>
      </c>
      <c r="G120" s="242"/>
      <c r="H120" s="243" t="s">
        <v>33</v>
      </c>
      <c r="I120" s="245"/>
      <c r="J120" s="242"/>
      <c r="K120" s="242"/>
      <c r="L120" s="246"/>
      <c r="M120" s="247"/>
      <c r="N120" s="248"/>
      <c r="O120" s="248"/>
      <c r="P120" s="248"/>
      <c r="Q120" s="248"/>
      <c r="R120" s="248"/>
      <c r="S120" s="248"/>
      <c r="T120" s="249"/>
      <c r="AT120" s="250" t="s">
        <v>135</v>
      </c>
      <c r="AU120" s="250" t="s">
        <v>89</v>
      </c>
      <c r="AV120" s="13" t="s">
        <v>86</v>
      </c>
      <c r="AW120" s="13" t="s">
        <v>39</v>
      </c>
      <c r="AX120" s="13" t="s">
        <v>78</v>
      </c>
      <c r="AY120" s="250" t="s">
        <v>127</v>
      </c>
    </row>
    <row r="121" s="11" customFormat="1">
      <c r="B121" s="218"/>
      <c r="C121" s="219"/>
      <c r="D121" s="220" t="s">
        <v>135</v>
      </c>
      <c r="E121" s="221" t="s">
        <v>33</v>
      </c>
      <c r="F121" s="222" t="s">
        <v>170</v>
      </c>
      <c r="G121" s="219"/>
      <c r="H121" s="223">
        <v>4.718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135</v>
      </c>
      <c r="AU121" s="229" t="s">
        <v>89</v>
      </c>
      <c r="AV121" s="11" t="s">
        <v>89</v>
      </c>
      <c r="AW121" s="11" t="s">
        <v>39</v>
      </c>
      <c r="AX121" s="11" t="s">
        <v>78</v>
      </c>
      <c r="AY121" s="229" t="s">
        <v>127</v>
      </c>
    </row>
    <row r="122" s="12" customFormat="1">
      <c r="B122" s="230"/>
      <c r="C122" s="231"/>
      <c r="D122" s="220" t="s">
        <v>135</v>
      </c>
      <c r="E122" s="232" t="s">
        <v>33</v>
      </c>
      <c r="F122" s="233" t="s">
        <v>137</v>
      </c>
      <c r="G122" s="231"/>
      <c r="H122" s="234">
        <v>119.675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135</v>
      </c>
      <c r="AU122" s="240" t="s">
        <v>89</v>
      </c>
      <c r="AV122" s="12" t="s">
        <v>133</v>
      </c>
      <c r="AW122" s="12" t="s">
        <v>39</v>
      </c>
      <c r="AX122" s="12" t="s">
        <v>86</v>
      </c>
      <c r="AY122" s="240" t="s">
        <v>127</v>
      </c>
    </row>
    <row r="123" s="1" customFormat="1" ht="22.5" customHeight="1">
      <c r="B123" s="38"/>
      <c r="C123" s="206" t="s">
        <v>179</v>
      </c>
      <c r="D123" s="206" t="s">
        <v>129</v>
      </c>
      <c r="E123" s="207" t="s">
        <v>180</v>
      </c>
      <c r="F123" s="208" t="s">
        <v>181</v>
      </c>
      <c r="G123" s="209" t="s">
        <v>182</v>
      </c>
      <c r="H123" s="210">
        <v>620.16999999999996</v>
      </c>
      <c r="I123" s="211"/>
      <c r="J123" s="212">
        <f>ROUND(I123*H123,2)</f>
        <v>0</v>
      </c>
      <c r="K123" s="208" t="s">
        <v>141</v>
      </c>
      <c r="L123" s="43"/>
      <c r="M123" s="213" t="s">
        <v>33</v>
      </c>
      <c r="N123" s="214" t="s">
        <v>49</v>
      </c>
      <c r="O123" s="79"/>
      <c r="P123" s="215">
        <f>O123*H123</f>
        <v>0</v>
      </c>
      <c r="Q123" s="215">
        <v>0.00084000000000000003</v>
      </c>
      <c r="R123" s="215">
        <f>Q123*H123</f>
        <v>0.52094280000000004</v>
      </c>
      <c r="S123" s="215">
        <v>0</v>
      </c>
      <c r="T123" s="216">
        <f>S123*H123</f>
        <v>0</v>
      </c>
      <c r="AR123" s="16" t="s">
        <v>133</v>
      </c>
      <c r="AT123" s="16" t="s">
        <v>129</v>
      </c>
      <c r="AU123" s="16" t="s">
        <v>89</v>
      </c>
      <c r="AY123" s="16" t="s">
        <v>127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86</v>
      </c>
      <c r="BK123" s="217">
        <f>ROUND(I123*H123,2)</f>
        <v>0</v>
      </c>
      <c r="BL123" s="16" t="s">
        <v>133</v>
      </c>
      <c r="BM123" s="16" t="s">
        <v>183</v>
      </c>
    </row>
    <row r="124" s="11" customFormat="1">
      <c r="B124" s="218"/>
      <c r="C124" s="219"/>
      <c r="D124" s="220" t="s">
        <v>135</v>
      </c>
      <c r="E124" s="221" t="s">
        <v>33</v>
      </c>
      <c r="F124" s="222" t="s">
        <v>184</v>
      </c>
      <c r="G124" s="219"/>
      <c r="H124" s="223">
        <v>620.16999999999996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135</v>
      </c>
      <c r="AU124" s="229" t="s">
        <v>89</v>
      </c>
      <c r="AV124" s="11" t="s">
        <v>89</v>
      </c>
      <c r="AW124" s="11" t="s">
        <v>39</v>
      </c>
      <c r="AX124" s="11" t="s">
        <v>78</v>
      </c>
      <c r="AY124" s="229" t="s">
        <v>127</v>
      </c>
    </row>
    <row r="125" s="12" customFormat="1">
      <c r="B125" s="230"/>
      <c r="C125" s="231"/>
      <c r="D125" s="220" t="s">
        <v>135</v>
      </c>
      <c r="E125" s="232" t="s">
        <v>33</v>
      </c>
      <c r="F125" s="233" t="s">
        <v>137</v>
      </c>
      <c r="G125" s="231"/>
      <c r="H125" s="234">
        <v>620.16999999999996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135</v>
      </c>
      <c r="AU125" s="240" t="s">
        <v>89</v>
      </c>
      <c r="AV125" s="12" t="s">
        <v>133</v>
      </c>
      <c r="AW125" s="12" t="s">
        <v>39</v>
      </c>
      <c r="AX125" s="12" t="s">
        <v>86</v>
      </c>
      <c r="AY125" s="240" t="s">
        <v>127</v>
      </c>
    </row>
    <row r="126" s="1" customFormat="1" ht="22.5" customHeight="1">
      <c r="B126" s="38"/>
      <c r="C126" s="206" t="s">
        <v>185</v>
      </c>
      <c r="D126" s="206" t="s">
        <v>129</v>
      </c>
      <c r="E126" s="207" t="s">
        <v>186</v>
      </c>
      <c r="F126" s="208" t="s">
        <v>187</v>
      </c>
      <c r="G126" s="209" t="s">
        <v>182</v>
      </c>
      <c r="H126" s="210">
        <v>620.16999999999996</v>
      </c>
      <c r="I126" s="211"/>
      <c r="J126" s="212">
        <f>ROUND(I126*H126,2)</f>
        <v>0</v>
      </c>
      <c r="K126" s="208" t="s">
        <v>141</v>
      </c>
      <c r="L126" s="43"/>
      <c r="M126" s="213" t="s">
        <v>33</v>
      </c>
      <c r="N126" s="214" t="s">
        <v>49</v>
      </c>
      <c r="O126" s="79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AR126" s="16" t="s">
        <v>133</v>
      </c>
      <c r="AT126" s="16" t="s">
        <v>129</v>
      </c>
      <c r="AU126" s="16" t="s">
        <v>89</v>
      </c>
      <c r="AY126" s="16" t="s">
        <v>127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86</v>
      </c>
      <c r="BK126" s="217">
        <f>ROUND(I126*H126,2)</f>
        <v>0</v>
      </c>
      <c r="BL126" s="16" t="s">
        <v>133</v>
      </c>
      <c r="BM126" s="16" t="s">
        <v>188</v>
      </c>
    </row>
    <row r="127" s="11" customFormat="1">
      <c r="B127" s="218"/>
      <c r="C127" s="219"/>
      <c r="D127" s="220" t="s">
        <v>135</v>
      </c>
      <c r="E127" s="221" t="s">
        <v>33</v>
      </c>
      <c r="F127" s="222" t="s">
        <v>184</v>
      </c>
      <c r="G127" s="219"/>
      <c r="H127" s="223">
        <v>620.16999999999996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135</v>
      </c>
      <c r="AU127" s="229" t="s">
        <v>89</v>
      </c>
      <c r="AV127" s="11" t="s">
        <v>89</v>
      </c>
      <c r="AW127" s="11" t="s">
        <v>39</v>
      </c>
      <c r="AX127" s="11" t="s">
        <v>78</v>
      </c>
      <c r="AY127" s="229" t="s">
        <v>127</v>
      </c>
    </row>
    <row r="128" s="12" customFormat="1">
      <c r="B128" s="230"/>
      <c r="C128" s="231"/>
      <c r="D128" s="220" t="s">
        <v>135</v>
      </c>
      <c r="E128" s="232" t="s">
        <v>33</v>
      </c>
      <c r="F128" s="233" t="s">
        <v>137</v>
      </c>
      <c r="G128" s="231"/>
      <c r="H128" s="234">
        <v>620.16999999999996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135</v>
      </c>
      <c r="AU128" s="240" t="s">
        <v>89</v>
      </c>
      <c r="AV128" s="12" t="s">
        <v>133</v>
      </c>
      <c r="AW128" s="12" t="s">
        <v>39</v>
      </c>
      <c r="AX128" s="12" t="s">
        <v>86</v>
      </c>
      <c r="AY128" s="240" t="s">
        <v>127</v>
      </c>
    </row>
    <row r="129" s="1" customFormat="1" ht="16.5" customHeight="1">
      <c r="B129" s="38"/>
      <c r="C129" s="206" t="s">
        <v>189</v>
      </c>
      <c r="D129" s="206" t="s">
        <v>129</v>
      </c>
      <c r="E129" s="207" t="s">
        <v>190</v>
      </c>
      <c r="F129" s="208" t="s">
        <v>191</v>
      </c>
      <c r="G129" s="209" t="s">
        <v>182</v>
      </c>
      <c r="H129" s="210">
        <v>65</v>
      </c>
      <c r="I129" s="211"/>
      <c r="J129" s="212">
        <f>ROUND(I129*H129,2)</f>
        <v>0</v>
      </c>
      <c r="K129" s="208" t="s">
        <v>33</v>
      </c>
      <c r="L129" s="43"/>
      <c r="M129" s="213" t="s">
        <v>33</v>
      </c>
      <c r="N129" s="214" t="s">
        <v>49</v>
      </c>
      <c r="O129" s="79"/>
      <c r="P129" s="215">
        <f>O129*H129</f>
        <v>0</v>
      </c>
      <c r="Q129" s="215">
        <v>0.0025000000000000001</v>
      </c>
      <c r="R129" s="215">
        <f>Q129*H129</f>
        <v>0.16250000000000001</v>
      </c>
      <c r="S129" s="215">
        <v>0</v>
      </c>
      <c r="T129" s="216">
        <f>S129*H129</f>
        <v>0</v>
      </c>
      <c r="AR129" s="16" t="s">
        <v>133</v>
      </c>
      <c r="AT129" s="16" t="s">
        <v>129</v>
      </c>
      <c r="AU129" s="16" t="s">
        <v>89</v>
      </c>
      <c r="AY129" s="16" t="s">
        <v>127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86</v>
      </c>
      <c r="BK129" s="217">
        <f>ROUND(I129*H129,2)</f>
        <v>0</v>
      </c>
      <c r="BL129" s="16" t="s">
        <v>133</v>
      </c>
      <c r="BM129" s="16" t="s">
        <v>192</v>
      </c>
    </row>
    <row r="130" s="11" customFormat="1">
      <c r="B130" s="218"/>
      <c r="C130" s="219"/>
      <c r="D130" s="220" t="s">
        <v>135</v>
      </c>
      <c r="E130" s="221" t="s">
        <v>33</v>
      </c>
      <c r="F130" s="222" t="s">
        <v>193</v>
      </c>
      <c r="G130" s="219"/>
      <c r="H130" s="223">
        <v>65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135</v>
      </c>
      <c r="AU130" s="229" t="s">
        <v>89</v>
      </c>
      <c r="AV130" s="11" t="s">
        <v>89</v>
      </c>
      <c r="AW130" s="11" t="s">
        <v>39</v>
      </c>
      <c r="AX130" s="11" t="s">
        <v>78</v>
      </c>
      <c r="AY130" s="229" t="s">
        <v>127</v>
      </c>
    </row>
    <row r="131" s="12" customFormat="1">
      <c r="B131" s="230"/>
      <c r="C131" s="231"/>
      <c r="D131" s="220" t="s">
        <v>135</v>
      </c>
      <c r="E131" s="232" t="s">
        <v>33</v>
      </c>
      <c r="F131" s="233" t="s">
        <v>137</v>
      </c>
      <c r="G131" s="231"/>
      <c r="H131" s="234">
        <v>65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135</v>
      </c>
      <c r="AU131" s="240" t="s">
        <v>89</v>
      </c>
      <c r="AV131" s="12" t="s">
        <v>133</v>
      </c>
      <c r="AW131" s="12" t="s">
        <v>39</v>
      </c>
      <c r="AX131" s="12" t="s">
        <v>86</v>
      </c>
      <c r="AY131" s="240" t="s">
        <v>127</v>
      </c>
    </row>
    <row r="132" s="1" customFormat="1" ht="22.5" customHeight="1">
      <c r="B132" s="38"/>
      <c r="C132" s="206" t="s">
        <v>194</v>
      </c>
      <c r="D132" s="206" t="s">
        <v>129</v>
      </c>
      <c r="E132" s="207" t="s">
        <v>195</v>
      </c>
      <c r="F132" s="208" t="s">
        <v>196</v>
      </c>
      <c r="G132" s="209" t="s">
        <v>147</v>
      </c>
      <c r="H132" s="210">
        <v>119.675</v>
      </c>
      <c r="I132" s="211"/>
      <c r="J132" s="212">
        <f>ROUND(I132*H132,2)</f>
        <v>0</v>
      </c>
      <c r="K132" s="208" t="s">
        <v>141</v>
      </c>
      <c r="L132" s="43"/>
      <c r="M132" s="213" t="s">
        <v>33</v>
      </c>
      <c r="N132" s="214" t="s">
        <v>49</v>
      </c>
      <c r="O132" s="79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AR132" s="16" t="s">
        <v>133</v>
      </c>
      <c r="AT132" s="16" t="s">
        <v>129</v>
      </c>
      <c r="AU132" s="16" t="s">
        <v>89</v>
      </c>
      <c r="AY132" s="16" t="s">
        <v>127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86</v>
      </c>
      <c r="BK132" s="217">
        <f>ROUND(I132*H132,2)</f>
        <v>0</v>
      </c>
      <c r="BL132" s="16" t="s">
        <v>133</v>
      </c>
      <c r="BM132" s="16" t="s">
        <v>197</v>
      </c>
    </row>
    <row r="133" s="11" customFormat="1">
      <c r="B133" s="218"/>
      <c r="C133" s="219"/>
      <c r="D133" s="220" t="s">
        <v>135</v>
      </c>
      <c r="E133" s="221" t="s">
        <v>33</v>
      </c>
      <c r="F133" s="222" t="s">
        <v>198</v>
      </c>
      <c r="G133" s="219"/>
      <c r="H133" s="223">
        <v>119.675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135</v>
      </c>
      <c r="AU133" s="229" t="s">
        <v>89</v>
      </c>
      <c r="AV133" s="11" t="s">
        <v>89</v>
      </c>
      <c r="AW133" s="11" t="s">
        <v>39</v>
      </c>
      <c r="AX133" s="11" t="s">
        <v>78</v>
      </c>
      <c r="AY133" s="229" t="s">
        <v>127</v>
      </c>
    </row>
    <row r="134" s="12" customFormat="1">
      <c r="B134" s="230"/>
      <c r="C134" s="231"/>
      <c r="D134" s="220" t="s">
        <v>135</v>
      </c>
      <c r="E134" s="232" t="s">
        <v>33</v>
      </c>
      <c r="F134" s="233" t="s">
        <v>137</v>
      </c>
      <c r="G134" s="231"/>
      <c r="H134" s="234">
        <v>119.675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135</v>
      </c>
      <c r="AU134" s="240" t="s">
        <v>89</v>
      </c>
      <c r="AV134" s="12" t="s">
        <v>133</v>
      </c>
      <c r="AW134" s="12" t="s">
        <v>39</v>
      </c>
      <c r="AX134" s="12" t="s">
        <v>86</v>
      </c>
      <c r="AY134" s="240" t="s">
        <v>127</v>
      </c>
    </row>
    <row r="135" s="1" customFormat="1" ht="22.5" customHeight="1">
      <c r="B135" s="38"/>
      <c r="C135" s="206" t="s">
        <v>199</v>
      </c>
      <c r="D135" s="206" t="s">
        <v>129</v>
      </c>
      <c r="E135" s="207" t="s">
        <v>200</v>
      </c>
      <c r="F135" s="208" t="s">
        <v>201</v>
      </c>
      <c r="G135" s="209" t="s">
        <v>147</v>
      </c>
      <c r="H135" s="210">
        <v>170.09100000000001</v>
      </c>
      <c r="I135" s="211"/>
      <c r="J135" s="212">
        <f>ROUND(I135*H135,2)</f>
        <v>0</v>
      </c>
      <c r="K135" s="208" t="s">
        <v>141</v>
      </c>
      <c r="L135" s="43"/>
      <c r="M135" s="213" t="s">
        <v>33</v>
      </c>
      <c r="N135" s="214" t="s">
        <v>49</v>
      </c>
      <c r="O135" s="79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AR135" s="16" t="s">
        <v>133</v>
      </c>
      <c r="AT135" s="16" t="s">
        <v>129</v>
      </c>
      <c r="AU135" s="16" t="s">
        <v>89</v>
      </c>
      <c r="AY135" s="16" t="s">
        <v>127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86</v>
      </c>
      <c r="BK135" s="217">
        <f>ROUND(I135*H135,2)</f>
        <v>0</v>
      </c>
      <c r="BL135" s="16" t="s">
        <v>133</v>
      </c>
      <c r="BM135" s="16" t="s">
        <v>202</v>
      </c>
    </row>
    <row r="136" s="13" customFormat="1">
      <c r="B136" s="241"/>
      <c r="C136" s="242"/>
      <c r="D136" s="220" t="s">
        <v>135</v>
      </c>
      <c r="E136" s="243" t="s">
        <v>33</v>
      </c>
      <c r="F136" s="244" t="s">
        <v>203</v>
      </c>
      <c r="G136" s="242"/>
      <c r="H136" s="243" t="s">
        <v>33</v>
      </c>
      <c r="I136" s="245"/>
      <c r="J136" s="242"/>
      <c r="K136" s="242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135</v>
      </c>
      <c r="AU136" s="250" t="s">
        <v>89</v>
      </c>
      <c r="AV136" s="13" t="s">
        <v>86</v>
      </c>
      <c r="AW136" s="13" t="s">
        <v>39</v>
      </c>
      <c r="AX136" s="13" t="s">
        <v>78</v>
      </c>
      <c r="AY136" s="250" t="s">
        <v>127</v>
      </c>
    </row>
    <row r="137" s="11" customFormat="1">
      <c r="B137" s="218"/>
      <c r="C137" s="219"/>
      <c r="D137" s="220" t="s">
        <v>135</v>
      </c>
      <c r="E137" s="221" t="s">
        <v>33</v>
      </c>
      <c r="F137" s="222" t="s">
        <v>204</v>
      </c>
      <c r="G137" s="219"/>
      <c r="H137" s="223">
        <v>170.09100000000001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135</v>
      </c>
      <c r="AU137" s="229" t="s">
        <v>89</v>
      </c>
      <c r="AV137" s="11" t="s">
        <v>89</v>
      </c>
      <c r="AW137" s="11" t="s">
        <v>39</v>
      </c>
      <c r="AX137" s="11" t="s">
        <v>78</v>
      </c>
      <c r="AY137" s="229" t="s">
        <v>127</v>
      </c>
    </row>
    <row r="138" s="12" customFormat="1">
      <c r="B138" s="230"/>
      <c r="C138" s="231"/>
      <c r="D138" s="220" t="s">
        <v>135</v>
      </c>
      <c r="E138" s="232" t="s">
        <v>33</v>
      </c>
      <c r="F138" s="233" t="s">
        <v>137</v>
      </c>
      <c r="G138" s="231"/>
      <c r="H138" s="234">
        <v>170.09100000000001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135</v>
      </c>
      <c r="AU138" s="240" t="s">
        <v>89</v>
      </c>
      <c r="AV138" s="12" t="s">
        <v>133</v>
      </c>
      <c r="AW138" s="12" t="s">
        <v>39</v>
      </c>
      <c r="AX138" s="12" t="s">
        <v>86</v>
      </c>
      <c r="AY138" s="240" t="s">
        <v>127</v>
      </c>
    </row>
    <row r="139" s="1" customFormat="1" ht="22.5" customHeight="1">
      <c r="B139" s="38"/>
      <c r="C139" s="206" t="s">
        <v>205</v>
      </c>
      <c r="D139" s="206" t="s">
        <v>129</v>
      </c>
      <c r="E139" s="207" t="s">
        <v>206</v>
      </c>
      <c r="F139" s="208" t="s">
        <v>207</v>
      </c>
      <c r="G139" s="209" t="s">
        <v>147</v>
      </c>
      <c r="H139" s="210">
        <v>2551.3649999999998</v>
      </c>
      <c r="I139" s="211"/>
      <c r="J139" s="212">
        <f>ROUND(I139*H139,2)</f>
        <v>0</v>
      </c>
      <c r="K139" s="208" t="s">
        <v>141</v>
      </c>
      <c r="L139" s="43"/>
      <c r="M139" s="213" t="s">
        <v>33</v>
      </c>
      <c r="N139" s="214" t="s">
        <v>49</v>
      </c>
      <c r="O139" s="7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AR139" s="16" t="s">
        <v>133</v>
      </c>
      <c r="AT139" s="16" t="s">
        <v>129</v>
      </c>
      <c r="AU139" s="16" t="s">
        <v>89</v>
      </c>
      <c r="AY139" s="16" t="s">
        <v>127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86</v>
      </c>
      <c r="BK139" s="217">
        <f>ROUND(I139*H139,2)</f>
        <v>0</v>
      </c>
      <c r="BL139" s="16" t="s">
        <v>133</v>
      </c>
      <c r="BM139" s="16" t="s">
        <v>208</v>
      </c>
    </row>
    <row r="140" s="13" customFormat="1">
      <c r="B140" s="241"/>
      <c r="C140" s="242"/>
      <c r="D140" s="220" t="s">
        <v>135</v>
      </c>
      <c r="E140" s="243" t="s">
        <v>33</v>
      </c>
      <c r="F140" s="244" t="s">
        <v>203</v>
      </c>
      <c r="G140" s="242"/>
      <c r="H140" s="243" t="s">
        <v>33</v>
      </c>
      <c r="I140" s="245"/>
      <c r="J140" s="242"/>
      <c r="K140" s="242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135</v>
      </c>
      <c r="AU140" s="250" t="s">
        <v>89</v>
      </c>
      <c r="AV140" s="13" t="s">
        <v>86</v>
      </c>
      <c r="AW140" s="13" t="s">
        <v>39</v>
      </c>
      <c r="AX140" s="13" t="s">
        <v>78</v>
      </c>
      <c r="AY140" s="250" t="s">
        <v>127</v>
      </c>
    </row>
    <row r="141" s="11" customFormat="1">
      <c r="B141" s="218"/>
      <c r="C141" s="219"/>
      <c r="D141" s="220" t="s">
        <v>135</v>
      </c>
      <c r="E141" s="221" t="s">
        <v>33</v>
      </c>
      <c r="F141" s="222" t="s">
        <v>209</v>
      </c>
      <c r="G141" s="219"/>
      <c r="H141" s="223">
        <v>2551.3649999999998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135</v>
      </c>
      <c r="AU141" s="229" t="s">
        <v>89</v>
      </c>
      <c r="AV141" s="11" t="s">
        <v>89</v>
      </c>
      <c r="AW141" s="11" t="s">
        <v>39</v>
      </c>
      <c r="AX141" s="11" t="s">
        <v>78</v>
      </c>
      <c r="AY141" s="229" t="s">
        <v>127</v>
      </c>
    </row>
    <row r="142" s="12" customFormat="1">
      <c r="B142" s="230"/>
      <c r="C142" s="231"/>
      <c r="D142" s="220" t="s">
        <v>135</v>
      </c>
      <c r="E142" s="232" t="s">
        <v>33</v>
      </c>
      <c r="F142" s="233" t="s">
        <v>137</v>
      </c>
      <c r="G142" s="231"/>
      <c r="H142" s="234">
        <v>2551.3649999999998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135</v>
      </c>
      <c r="AU142" s="240" t="s">
        <v>89</v>
      </c>
      <c r="AV142" s="12" t="s">
        <v>133</v>
      </c>
      <c r="AW142" s="12" t="s">
        <v>39</v>
      </c>
      <c r="AX142" s="12" t="s">
        <v>86</v>
      </c>
      <c r="AY142" s="240" t="s">
        <v>127</v>
      </c>
    </row>
    <row r="143" s="1" customFormat="1" ht="22.5" customHeight="1">
      <c r="B143" s="38"/>
      <c r="C143" s="206" t="s">
        <v>210</v>
      </c>
      <c r="D143" s="206" t="s">
        <v>129</v>
      </c>
      <c r="E143" s="207" t="s">
        <v>211</v>
      </c>
      <c r="F143" s="208" t="s">
        <v>212</v>
      </c>
      <c r="G143" s="209" t="s">
        <v>147</v>
      </c>
      <c r="H143" s="210">
        <v>119.675</v>
      </c>
      <c r="I143" s="211"/>
      <c r="J143" s="212">
        <f>ROUND(I143*H143,2)</f>
        <v>0</v>
      </c>
      <c r="K143" s="208" t="s">
        <v>141</v>
      </c>
      <c r="L143" s="43"/>
      <c r="M143" s="213" t="s">
        <v>33</v>
      </c>
      <c r="N143" s="214" t="s">
        <v>49</v>
      </c>
      <c r="O143" s="79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AR143" s="16" t="s">
        <v>133</v>
      </c>
      <c r="AT143" s="16" t="s">
        <v>129</v>
      </c>
      <c r="AU143" s="16" t="s">
        <v>89</v>
      </c>
      <c r="AY143" s="16" t="s">
        <v>127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86</v>
      </c>
      <c r="BK143" s="217">
        <f>ROUND(I143*H143,2)</f>
        <v>0</v>
      </c>
      <c r="BL143" s="16" t="s">
        <v>133</v>
      </c>
      <c r="BM143" s="16" t="s">
        <v>213</v>
      </c>
    </row>
    <row r="144" s="13" customFormat="1">
      <c r="B144" s="241"/>
      <c r="C144" s="242"/>
      <c r="D144" s="220" t="s">
        <v>135</v>
      </c>
      <c r="E144" s="243" t="s">
        <v>33</v>
      </c>
      <c r="F144" s="244" t="s">
        <v>214</v>
      </c>
      <c r="G144" s="242"/>
      <c r="H144" s="243" t="s">
        <v>33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135</v>
      </c>
      <c r="AU144" s="250" t="s">
        <v>89</v>
      </c>
      <c r="AV144" s="13" t="s">
        <v>86</v>
      </c>
      <c r="AW144" s="13" t="s">
        <v>39</v>
      </c>
      <c r="AX144" s="13" t="s">
        <v>78</v>
      </c>
      <c r="AY144" s="250" t="s">
        <v>127</v>
      </c>
    </row>
    <row r="145" s="11" customFormat="1">
      <c r="B145" s="218"/>
      <c r="C145" s="219"/>
      <c r="D145" s="220" t="s">
        <v>135</v>
      </c>
      <c r="E145" s="221" t="s">
        <v>33</v>
      </c>
      <c r="F145" s="222" t="s">
        <v>215</v>
      </c>
      <c r="G145" s="219"/>
      <c r="H145" s="223">
        <v>119.675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135</v>
      </c>
      <c r="AU145" s="229" t="s">
        <v>89</v>
      </c>
      <c r="AV145" s="11" t="s">
        <v>89</v>
      </c>
      <c r="AW145" s="11" t="s">
        <v>39</v>
      </c>
      <c r="AX145" s="11" t="s">
        <v>78</v>
      </c>
      <c r="AY145" s="229" t="s">
        <v>127</v>
      </c>
    </row>
    <row r="146" s="12" customFormat="1">
      <c r="B146" s="230"/>
      <c r="C146" s="231"/>
      <c r="D146" s="220" t="s">
        <v>135</v>
      </c>
      <c r="E146" s="232" t="s">
        <v>33</v>
      </c>
      <c r="F146" s="233" t="s">
        <v>137</v>
      </c>
      <c r="G146" s="231"/>
      <c r="H146" s="234">
        <v>119.675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135</v>
      </c>
      <c r="AU146" s="240" t="s">
        <v>89</v>
      </c>
      <c r="AV146" s="12" t="s">
        <v>133</v>
      </c>
      <c r="AW146" s="12" t="s">
        <v>39</v>
      </c>
      <c r="AX146" s="12" t="s">
        <v>86</v>
      </c>
      <c r="AY146" s="240" t="s">
        <v>127</v>
      </c>
    </row>
    <row r="147" s="1" customFormat="1" ht="22.5" customHeight="1">
      <c r="B147" s="38"/>
      <c r="C147" s="206" t="s">
        <v>8</v>
      </c>
      <c r="D147" s="206" t="s">
        <v>129</v>
      </c>
      <c r="E147" s="207" t="s">
        <v>216</v>
      </c>
      <c r="F147" s="208" t="s">
        <v>217</v>
      </c>
      <c r="G147" s="209" t="s">
        <v>147</v>
      </c>
      <c r="H147" s="210">
        <v>1795.125</v>
      </c>
      <c r="I147" s="211"/>
      <c r="J147" s="212">
        <f>ROUND(I147*H147,2)</f>
        <v>0</v>
      </c>
      <c r="K147" s="208" t="s">
        <v>141</v>
      </c>
      <c r="L147" s="43"/>
      <c r="M147" s="213" t="s">
        <v>33</v>
      </c>
      <c r="N147" s="214" t="s">
        <v>49</v>
      </c>
      <c r="O147" s="79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AR147" s="16" t="s">
        <v>133</v>
      </c>
      <c r="AT147" s="16" t="s">
        <v>129</v>
      </c>
      <c r="AU147" s="16" t="s">
        <v>89</v>
      </c>
      <c r="AY147" s="16" t="s">
        <v>127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86</v>
      </c>
      <c r="BK147" s="217">
        <f>ROUND(I147*H147,2)</f>
        <v>0</v>
      </c>
      <c r="BL147" s="16" t="s">
        <v>133</v>
      </c>
      <c r="BM147" s="16" t="s">
        <v>218</v>
      </c>
    </row>
    <row r="148" s="13" customFormat="1">
      <c r="B148" s="241"/>
      <c r="C148" s="242"/>
      <c r="D148" s="220" t="s">
        <v>135</v>
      </c>
      <c r="E148" s="243" t="s">
        <v>33</v>
      </c>
      <c r="F148" s="244" t="s">
        <v>214</v>
      </c>
      <c r="G148" s="242"/>
      <c r="H148" s="243" t="s">
        <v>33</v>
      </c>
      <c r="I148" s="245"/>
      <c r="J148" s="242"/>
      <c r="K148" s="242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135</v>
      </c>
      <c r="AU148" s="250" t="s">
        <v>89</v>
      </c>
      <c r="AV148" s="13" t="s">
        <v>86</v>
      </c>
      <c r="AW148" s="13" t="s">
        <v>39</v>
      </c>
      <c r="AX148" s="13" t="s">
        <v>78</v>
      </c>
      <c r="AY148" s="250" t="s">
        <v>127</v>
      </c>
    </row>
    <row r="149" s="11" customFormat="1">
      <c r="B149" s="218"/>
      <c r="C149" s="219"/>
      <c r="D149" s="220" t="s">
        <v>135</v>
      </c>
      <c r="E149" s="221" t="s">
        <v>33</v>
      </c>
      <c r="F149" s="222" t="s">
        <v>219</v>
      </c>
      <c r="G149" s="219"/>
      <c r="H149" s="223">
        <v>1795.125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135</v>
      </c>
      <c r="AU149" s="229" t="s">
        <v>89</v>
      </c>
      <c r="AV149" s="11" t="s">
        <v>89</v>
      </c>
      <c r="AW149" s="11" t="s">
        <v>39</v>
      </c>
      <c r="AX149" s="11" t="s">
        <v>78</v>
      </c>
      <c r="AY149" s="229" t="s">
        <v>127</v>
      </c>
    </row>
    <row r="150" s="12" customFormat="1">
      <c r="B150" s="230"/>
      <c r="C150" s="231"/>
      <c r="D150" s="220" t="s">
        <v>135</v>
      </c>
      <c r="E150" s="232" t="s">
        <v>33</v>
      </c>
      <c r="F150" s="233" t="s">
        <v>137</v>
      </c>
      <c r="G150" s="231"/>
      <c r="H150" s="234">
        <v>1795.125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135</v>
      </c>
      <c r="AU150" s="240" t="s">
        <v>89</v>
      </c>
      <c r="AV150" s="12" t="s">
        <v>133</v>
      </c>
      <c r="AW150" s="12" t="s">
        <v>39</v>
      </c>
      <c r="AX150" s="12" t="s">
        <v>86</v>
      </c>
      <c r="AY150" s="240" t="s">
        <v>127</v>
      </c>
    </row>
    <row r="151" s="1" customFormat="1" ht="16.5" customHeight="1">
      <c r="B151" s="38"/>
      <c r="C151" s="206" t="s">
        <v>220</v>
      </c>
      <c r="D151" s="206" t="s">
        <v>129</v>
      </c>
      <c r="E151" s="207" t="s">
        <v>221</v>
      </c>
      <c r="F151" s="208" t="s">
        <v>222</v>
      </c>
      <c r="G151" s="209" t="s">
        <v>147</v>
      </c>
      <c r="H151" s="210">
        <v>133.03</v>
      </c>
      <c r="I151" s="211"/>
      <c r="J151" s="212">
        <f>ROUND(I151*H151,2)</f>
        <v>0</v>
      </c>
      <c r="K151" s="208" t="s">
        <v>141</v>
      </c>
      <c r="L151" s="43"/>
      <c r="M151" s="213" t="s">
        <v>33</v>
      </c>
      <c r="N151" s="214" t="s">
        <v>49</v>
      </c>
      <c r="O151" s="79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AR151" s="16" t="s">
        <v>133</v>
      </c>
      <c r="AT151" s="16" t="s">
        <v>129</v>
      </c>
      <c r="AU151" s="16" t="s">
        <v>89</v>
      </c>
      <c r="AY151" s="16" t="s">
        <v>127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86</v>
      </c>
      <c r="BK151" s="217">
        <f>ROUND(I151*H151,2)</f>
        <v>0</v>
      </c>
      <c r="BL151" s="16" t="s">
        <v>133</v>
      </c>
      <c r="BM151" s="16" t="s">
        <v>223</v>
      </c>
    </row>
    <row r="152" s="11" customFormat="1">
      <c r="B152" s="218"/>
      <c r="C152" s="219"/>
      <c r="D152" s="220" t="s">
        <v>135</v>
      </c>
      <c r="E152" s="221" t="s">
        <v>33</v>
      </c>
      <c r="F152" s="222" t="s">
        <v>224</v>
      </c>
      <c r="G152" s="219"/>
      <c r="H152" s="223">
        <v>102.86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135</v>
      </c>
      <c r="AU152" s="229" t="s">
        <v>89</v>
      </c>
      <c r="AV152" s="11" t="s">
        <v>89</v>
      </c>
      <c r="AW152" s="11" t="s">
        <v>39</v>
      </c>
      <c r="AX152" s="11" t="s">
        <v>78</v>
      </c>
      <c r="AY152" s="229" t="s">
        <v>127</v>
      </c>
    </row>
    <row r="153" s="11" customFormat="1">
      <c r="B153" s="218"/>
      <c r="C153" s="219"/>
      <c r="D153" s="220" t="s">
        <v>135</v>
      </c>
      <c r="E153" s="221" t="s">
        <v>33</v>
      </c>
      <c r="F153" s="222" t="s">
        <v>225</v>
      </c>
      <c r="G153" s="219"/>
      <c r="H153" s="223">
        <v>30.170000000000002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135</v>
      </c>
      <c r="AU153" s="229" t="s">
        <v>89</v>
      </c>
      <c r="AV153" s="11" t="s">
        <v>89</v>
      </c>
      <c r="AW153" s="11" t="s">
        <v>39</v>
      </c>
      <c r="AX153" s="11" t="s">
        <v>78</v>
      </c>
      <c r="AY153" s="229" t="s">
        <v>127</v>
      </c>
    </row>
    <row r="154" s="12" customFormat="1">
      <c r="B154" s="230"/>
      <c r="C154" s="231"/>
      <c r="D154" s="220" t="s">
        <v>135</v>
      </c>
      <c r="E154" s="232" t="s">
        <v>33</v>
      </c>
      <c r="F154" s="233" t="s">
        <v>137</v>
      </c>
      <c r="G154" s="231"/>
      <c r="H154" s="234">
        <v>133.03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135</v>
      </c>
      <c r="AU154" s="240" t="s">
        <v>89</v>
      </c>
      <c r="AV154" s="12" t="s">
        <v>133</v>
      </c>
      <c r="AW154" s="12" t="s">
        <v>39</v>
      </c>
      <c r="AX154" s="12" t="s">
        <v>86</v>
      </c>
      <c r="AY154" s="240" t="s">
        <v>127</v>
      </c>
    </row>
    <row r="155" s="1" customFormat="1" ht="16.5" customHeight="1">
      <c r="B155" s="38"/>
      <c r="C155" s="206" t="s">
        <v>226</v>
      </c>
      <c r="D155" s="206" t="s">
        <v>129</v>
      </c>
      <c r="E155" s="207" t="s">
        <v>227</v>
      </c>
      <c r="F155" s="208" t="s">
        <v>228</v>
      </c>
      <c r="G155" s="209" t="s">
        <v>147</v>
      </c>
      <c r="H155" s="210">
        <v>289.76600000000002</v>
      </c>
      <c r="I155" s="211"/>
      <c r="J155" s="212">
        <f>ROUND(I155*H155,2)</f>
        <v>0</v>
      </c>
      <c r="K155" s="208" t="s">
        <v>141</v>
      </c>
      <c r="L155" s="43"/>
      <c r="M155" s="213" t="s">
        <v>33</v>
      </c>
      <c r="N155" s="214" t="s">
        <v>49</v>
      </c>
      <c r="O155" s="79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AR155" s="16" t="s">
        <v>133</v>
      </c>
      <c r="AT155" s="16" t="s">
        <v>129</v>
      </c>
      <c r="AU155" s="16" t="s">
        <v>89</v>
      </c>
      <c r="AY155" s="16" t="s">
        <v>127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86</v>
      </c>
      <c r="BK155" s="217">
        <f>ROUND(I155*H155,2)</f>
        <v>0</v>
      </c>
      <c r="BL155" s="16" t="s">
        <v>133</v>
      </c>
      <c r="BM155" s="16" t="s">
        <v>229</v>
      </c>
    </row>
    <row r="156" s="11" customFormat="1">
      <c r="B156" s="218"/>
      <c r="C156" s="219"/>
      <c r="D156" s="220" t="s">
        <v>135</v>
      </c>
      <c r="E156" s="221" t="s">
        <v>33</v>
      </c>
      <c r="F156" s="222" t="s">
        <v>230</v>
      </c>
      <c r="G156" s="219"/>
      <c r="H156" s="223">
        <v>289.76600000000002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135</v>
      </c>
      <c r="AU156" s="229" t="s">
        <v>89</v>
      </c>
      <c r="AV156" s="11" t="s">
        <v>89</v>
      </c>
      <c r="AW156" s="11" t="s">
        <v>39</v>
      </c>
      <c r="AX156" s="11" t="s">
        <v>78</v>
      </c>
      <c r="AY156" s="229" t="s">
        <v>127</v>
      </c>
    </row>
    <row r="157" s="12" customFormat="1">
      <c r="B157" s="230"/>
      <c r="C157" s="231"/>
      <c r="D157" s="220" t="s">
        <v>135</v>
      </c>
      <c r="E157" s="232" t="s">
        <v>33</v>
      </c>
      <c r="F157" s="233" t="s">
        <v>137</v>
      </c>
      <c r="G157" s="231"/>
      <c r="H157" s="234">
        <v>289.76600000000002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135</v>
      </c>
      <c r="AU157" s="240" t="s">
        <v>89</v>
      </c>
      <c r="AV157" s="12" t="s">
        <v>133</v>
      </c>
      <c r="AW157" s="12" t="s">
        <v>39</v>
      </c>
      <c r="AX157" s="12" t="s">
        <v>86</v>
      </c>
      <c r="AY157" s="240" t="s">
        <v>127</v>
      </c>
    </row>
    <row r="158" s="1" customFormat="1" ht="16.5" customHeight="1">
      <c r="B158" s="38"/>
      <c r="C158" s="206" t="s">
        <v>231</v>
      </c>
      <c r="D158" s="206" t="s">
        <v>129</v>
      </c>
      <c r="E158" s="207" t="s">
        <v>232</v>
      </c>
      <c r="F158" s="208" t="s">
        <v>233</v>
      </c>
      <c r="G158" s="209" t="s">
        <v>234</v>
      </c>
      <c r="H158" s="210">
        <v>561.19200000000001</v>
      </c>
      <c r="I158" s="211"/>
      <c r="J158" s="212">
        <f>ROUND(I158*H158,2)</f>
        <v>0</v>
      </c>
      <c r="K158" s="208" t="s">
        <v>141</v>
      </c>
      <c r="L158" s="43"/>
      <c r="M158" s="213" t="s">
        <v>33</v>
      </c>
      <c r="N158" s="214" t="s">
        <v>49</v>
      </c>
      <c r="O158" s="79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AR158" s="16" t="s">
        <v>133</v>
      </c>
      <c r="AT158" s="16" t="s">
        <v>129</v>
      </c>
      <c r="AU158" s="16" t="s">
        <v>89</v>
      </c>
      <c r="AY158" s="16" t="s">
        <v>127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86</v>
      </c>
      <c r="BK158" s="217">
        <f>ROUND(I158*H158,2)</f>
        <v>0</v>
      </c>
      <c r="BL158" s="16" t="s">
        <v>133</v>
      </c>
      <c r="BM158" s="16" t="s">
        <v>235</v>
      </c>
    </row>
    <row r="159" s="11" customFormat="1">
      <c r="B159" s="218"/>
      <c r="C159" s="219"/>
      <c r="D159" s="220" t="s">
        <v>135</v>
      </c>
      <c r="E159" s="221" t="s">
        <v>33</v>
      </c>
      <c r="F159" s="222" t="s">
        <v>236</v>
      </c>
      <c r="G159" s="219"/>
      <c r="H159" s="223">
        <v>561.19200000000001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135</v>
      </c>
      <c r="AU159" s="229" t="s">
        <v>89</v>
      </c>
      <c r="AV159" s="11" t="s">
        <v>89</v>
      </c>
      <c r="AW159" s="11" t="s">
        <v>39</v>
      </c>
      <c r="AX159" s="11" t="s">
        <v>78</v>
      </c>
      <c r="AY159" s="229" t="s">
        <v>127</v>
      </c>
    </row>
    <row r="160" s="12" customFormat="1">
      <c r="B160" s="230"/>
      <c r="C160" s="231"/>
      <c r="D160" s="220" t="s">
        <v>135</v>
      </c>
      <c r="E160" s="232" t="s">
        <v>33</v>
      </c>
      <c r="F160" s="233" t="s">
        <v>137</v>
      </c>
      <c r="G160" s="231"/>
      <c r="H160" s="234">
        <v>561.19200000000001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135</v>
      </c>
      <c r="AU160" s="240" t="s">
        <v>89</v>
      </c>
      <c r="AV160" s="12" t="s">
        <v>133</v>
      </c>
      <c r="AW160" s="12" t="s">
        <v>39</v>
      </c>
      <c r="AX160" s="12" t="s">
        <v>86</v>
      </c>
      <c r="AY160" s="240" t="s">
        <v>127</v>
      </c>
    </row>
    <row r="161" s="1" customFormat="1" ht="22.5" customHeight="1">
      <c r="B161" s="38"/>
      <c r="C161" s="206" t="s">
        <v>237</v>
      </c>
      <c r="D161" s="206" t="s">
        <v>129</v>
      </c>
      <c r="E161" s="207" t="s">
        <v>238</v>
      </c>
      <c r="F161" s="208" t="s">
        <v>239</v>
      </c>
      <c r="G161" s="209" t="s">
        <v>147</v>
      </c>
      <c r="H161" s="210">
        <v>102.86</v>
      </c>
      <c r="I161" s="211"/>
      <c r="J161" s="212">
        <f>ROUND(I161*H161,2)</f>
        <v>0</v>
      </c>
      <c r="K161" s="208" t="s">
        <v>141</v>
      </c>
      <c r="L161" s="43"/>
      <c r="M161" s="213" t="s">
        <v>33</v>
      </c>
      <c r="N161" s="214" t="s">
        <v>49</v>
      </c>
      <c r="O161" s="79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AR161" s="16" t="s">
        <v>133</v>
      </c>
      <c r="AT161" s="16" t="s">
        <v>129</v>
      </c>
      <c r="AU161" s="16" t="s">
        <v>89</v>
      </c>
      <c r="AY161" s="16" t="s">
        <v>127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86</v>
      </c>
      <c r="BK161" s="217">
        <f>ROUND(I161*H161,2)</f>
        <v>0</v>
      </c>
      <c r="BL161" s="16" t="s">
        <v>133</v>
      </c>
      <c r="BM161" s="16" t="s">
        <v>240</v>
      </c>
    </row>
    <row r="162" s="11" customFormat="1">
      <c r="B162" s="218"/>
      <c r="C162" s="219"/>
      <c r="D162" s="220" t="s">
        <v>135</v>
      </c>
      <c r="E162" s="221" t="s">
        <v>33</v>
      </c>
      <c r="F162" s="222" t="s">
        <v>241</v>
      </c>
      <c r="G162" s="219"/>
      <c r="H162" s="223">
        <v>95.659999999999997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135</v>
      </c>
      <c r="AU162" s="229" t="s">
        <v>89</v>
      </c>
      <c r="AV162" s="11" t="s">
        <v>89</v>
      </c>
      <c r="AW162" s="11" t="s">
        <v>39</v>
      </c>
      <c r="AX162" s="11" t="s">
        <v>78</v>
      </c>
      <c r="AY162" s="229" t="s">
        <v>127</v>
      </c>
    </row>
    <row r="163" s="11" customFormat="1">
      <c r="B163" s="218"/>
      <c r="C163" s="219"/>
      <c r="D163" s="220" t="s">
        <v>135</v>
      </c>
      <c r="E163" s="221" t="s">
        <v>33</v>
      </c>
      <c r="F163" s="222" t="s">
        <v>242</v>
      </c>
      <c r="G163" s="219"/>
      <c r="H163" s="223">
        <v>7.2000000000000002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135</v>
      </c>
      <c r="AU163" s="229" t="s">
        <v>89</v>
      </c>
      <c r="AV163" s="11" t="s">
        <v>89</v>
      </c>
      <c r="AW163" s="11" t="s">
        <v>39</v>
      </c>
      <c r="AX163" s="11" t="s">
        <v>78</v>
      </c>
      <c r="AY163" s="229" t="s">
        <v>127</v>
      </c>
    </row>
    <row r="164" s="12" customFormat="1">
      <c r="B164" s="230"/>
      <c r="C164" s="231"/>
      <c r="D164" s="220" t="s">
        <v>135</v>
      </c>
      <c r="E164" s="232" t="s">
        <v>33</v>
      </c>
      <c r="F164" s="233" t="s">
        <v>137</v>
      </c>
      <c r="G164" s="231"/>
      <c r="H164" s="234">
        <v>102.86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135</v>
      </c>
      <c r="AU164" s="240" t="s">
        <v>89</v>
      </c>
      <c r="AV164" s="12" t="s">
        <v>133</v>
      </c>
      <c r="AW164" s="12" t="s">
        <v>39</v>
      </c>
      <c r="AX164" s="12" t="s">
        <v>86</v>
      </c>
      <c r="AY164" s="240" t="s">
        <v>127</v>
      </c>
    </row>
    <row r="165" s="1" customFormat="1" ht="22.5" customHeight="1">
      <c r="B165" s="38"/>
      <c r="C165" s="206" t="s">
        <v>243</v>
      </c>
      <c r="D165" s="206" t="s">
        <v>129</v>
      </c>
      <c r="E165" s="207" t="s">
        <v>244</v>
      </c>
      <c r="F165" s="208" t="s">
        <v>245</v>
      </c>
      <c r="G165" s="209" t="s">
        <v>147</v>
      </c>
      <c r="H165" s="210">
        <v>189.81</v>
      </c>
      <c r="I165" s="211"/>
      <c r="J165" s="212">
        <f>ROUND(I165*H165,2)</f>
        <v>0</v>
      </c>
      <c r="K165" s="208" t="s">
        <v>141</v>
      </c>
      <c r="L165" s="43"/>
      <c r="M165" s="213" t="s">
        <v>33</v>
      </c>
      <c r="N165" s="214" t="s">
        <v>49</v>
      </c>
      <c r="O165" s="79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AR165" s="16" t="s">
        <v>133</v>
      </c>
      <c r="AT165" s="16" t="s">
        <v>129</v>
      </c>
      <c r="AU165" s="16" t="s">
        <v>89</v>
      </c>
      <c r="AY165" s="16" t="s">
        <v>127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86</v>
      </c>
      <c r="BK165" s="217">
        <f>ROUND(I165*H165,2)</f>
        <v>0</v>
      </c>
      <c r="BL165" s="16" t="s">
        <v>133</v>
      </c>
      <c r="BM165" s="16" t="s">
        <v>246</v>
      </c>
    </row>
    <row r="166" s="11" customFormat="1">
      <c r="B166" s="218"/>
      <c r="C166" s="219"/>
      <c r="D166" s="220" t="s">
        <v>135</v>
      </c>
      <c r="E166" s="221" t="s">
        <v>33</v>
      </c>
      <c r="F166" s="222" t="s">
        <v>247</v>
      </c>
      <c r="G166" s="219"/>
      <c r="H166" s="223">
        <v>189.81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135</v>
      </c>
      <c r="AU166" s="229" t="s">
        <v>89</v>
      </c>
      <c r="AV166" s="11" t="s">
        <v>89</v>
      </c>
      <c r="AW166" s="11" t="s">
        <v>39</v>
      </c>
      <c r="AX166" s="11" t="s">
        <v>78</v>
      </c>
      <c r="AY166" s="229" t="s">
        <v>127</v>
      </c>
    </row>
    <row r="167" s="12" customFormat="1">
      <c r="B167" s="230"/>
      <c r="C167" s="231"/>
      <c r="D167" s="220" t="s">
        <v>135</v>
      </c>
      <c r="E167" s="232" t="s">
        <v>33</v>
      </c>
      <c r="F167" s="233" t="s">
        <v>137</v>
      </c>
      <c r="G167" s="231"/>
      <c r="H167" s="234">
        <v>189.81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135</v>
      </c>
      <c r="AU167" s="240" t="s">
        <v>89</v>
      </c>
      <c r="AV167" s="12" t="s">
        <v>133</v>
      </c>
      <c r="AW167" s="12" t="s">
        <v>39</v>
      </c>
      <c r="AX167" s="12" t="s">
        <v>86</v>
      </c>
      <c r="AY167" s="240" t="s">
        <v>127</v>
      </c>
    </row>
    <row r="168" s="1" customFormat="1" ht="16.5" customHeight="1">
      <c r="B168" s="38"/>
      <c r="C168" s="251" t="s">
        <v>7</v>
      </c>
      <c r="D168" s="251" t="s">
        <v>248</v>
      </c>
      <c r="E168" s="252" t="s">
        <v>249</v>
      </c>
      <c r="F168" s="253" t="s">
        <v>250</v>
      </c>
      <c r="G168" s="254" t="s">
        <v>234</v>
      </c>
      <c r="H168" s="255">
        <v>379.62</v>
      </c>
      <c r="I168" s="256"/>
      <c r="J168" s="257">
        <f>ROUND(I168*H168,2)</f>
        <v>0</v>
      </c>
      <c r="K168" s="253" t="s">
        <v>141</v>
      </c>
      <c r="L168" s="258"/>
      <c r="M168" s="259" t="s">
        <v>33</v>
      </c>
      <c r="N168" s="260" t="s">
        <v>49</v>
      </c>
      <c r="O168" s="79"/>
      <c r="P168" s="215">
        <f>O168*H168</f>
        <v>0</v>
      </c>
      <c r="Q168" s="215">
        <v>1</v>
      </c>
      <c r="R168" s="215">
        <f>Q168*H168</f>
        <v>379.62</v>
      </c>
      <c r="S168" s="215">
        <v>0</v>
      </c>
      <c r="T168" s="216">
        <f>S168*H168</f>
        <v>0</v>
      </c>
      <c r="AR168" s="16" t="s">
        <v>179</v>
      </c>
      <c r="AT168" s="16" t="s">
        <v>248</v>
      </c>
      <c r="AU168" s="16" t="s">
        <v>89</v>
      </c>
      <c r="AY168" s="16" t="s">
        <v>127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6" t="s">
        <v>86</v>
      </c>
      <c r="BK168" s="217">
        <f>ROUND(I168*H168,2)</f>
        <v>0</v>
      </c>
      <c r="BL168" s="16" t="s">
        <v>133</v>
      </c>
      <c r="BM168" s="16" t="s">
        <v>251</v>
      </c>
    </row>
    <row r="169" s="11" customFormat="1">
      <c r="B169" s="218"/>
      <c r="C169" s="219"/>
      <c r="D169" s="220" t="s">
        <v>135</v>
      </c>
      <c r="E169" s="221" t="s">
        <v>33</v>
      </c>
      <c r="F169" s="222" t="s">
        <v>252</v>
      </c>
      <c r="G169" s="219"/>
      <c r="H169" s="223">
        <v>379.62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135</v>
      </c>
      <c r="AU169" s="229" t="s">
        <v>89</v>
      </c>
      <c r="AV169" s="11" t="s">
        <v>89</v>
      </c>
      <c r="AW169" s="11" t="s">
        <v>39</v>
      </c>
      <c r="AX169" s="11" t="s">
        <v>78</v>
      </c>
      <c r="AY169" s="229" t="s">
        <v>127</v>
      </c>
    </row>
    <row r="170" s="12" customFormat="1">
      <c r="B170" s="230"/>
      <c r="C170" s="231"/>
      <c r="D170" s="220" t="s">
        <v>135</v>
      </c>
      <c r="E170" s="232" t="s">
        <v>33</v>
      </c>
      <c r="F170" s="233" t="s">
        <v>137</v>
      </c>
      <c r="G170" s="231"/>
      <c r="H170" s="234">
        <v>379.62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135</v>
      </c>
      <c r="AU170" s="240" t="s">
        <v>89</v>
      </c>
      <c r="AV170" s="12" t="s">
        <v>133</v>
      </c>
      <c r="AW170" s="12" t="s">
        <v>39</v>
      </c>
      <c r="AX170" s="12" t="s">
        <v>86</v>
      </c>
      <c r="AY170" s="240" t="s">
        <v>127</v>
      </c>
    </row>
    <row r="171" s="1" customFormat="1" ht="16.5" customHeight="1">
      <c r="B171" s="38"/>
      <c r="C171" s="206" t="s">
        <v>253</v>
      </c>
      <c r="D171" s="206" t="s">
        <v>129</v>
      </c>
      <c r="E171" s="207" t="s">
        <v>254</v>
      </c>
      <c r="F171" s="208" t="s">
        <v>255</v>
      </c>
      <c r="G171" s="209" t="s">
        <v>182</v>
      </c>
      <c r="H171" s="210">
        <v>100</v>
      </c>
      <c r="I171" s="211"/>
      <c r="J171" s="212">
        <f>ROUND(I171*H171,2)</f>
        <v>0</v>
      </c>
      <c r="K171" s="208" t="s">
        <v>141</v>
      </c>
      <c r="L171" s="43"/>
      <c r="M171" s="213" t="s">
        <v>33</v>
      </c>
      <c r="N171" s="214" t="s">
        <v>49</v>
      </c>
      <c r="O171" s="79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AR171" s="16" t="s">
        <v>133</v>
      </c>
      <c r="AT171" s="16" t="s">
        <v>129</v>
      </c>
      <c r="AU171" s="16" t="s">
        <v>89</v>
      </c>
      <c r="AY171" s="16" t="s">
        <v>127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86</v>
      </c>
      <c r="BK171" s="217">
        <f>ROUND(I171*H171,2)</f>
        <v>0</v>
      </c>
      <c r="BL171" s="16" t="s">
        <v>133</v>
      </c>
      <c r="BM171" s="16" t="s">
        <v>256</v>
      </c>
    </row>
    <row r="172" s="11" customFormat="1">
      <c r="B172" s="218"/>
      <c r="C172" s="219"/>
      <c r="D172" s="220" t="s">
        <v>135</v>
      </c>
      <c r="E172" s="221" t="s">
        <v>33</v>
      </c>
      <c r="F172" s="222" t="s">
        <v>257</v>
      </c>
      <c r="G172" s="219"/>
      <c r="H172" s="223">
        <v>100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135</v>
      </c>
      <c r="AU172" s="229" t="s">
        <v>89</v>
      </c>
      <c r="AV172" s="11" t="s">
        <v>89</v>
      </c>
      <c r="AW172" s="11" t="s">
        <v>39</v>
      </c>
      <c r="AX172" s="11" t="s">
        <v>78</v>
      </c>
      <c r="AY172" s="229" t="s">
        <v>127</v>
      </c>
    </row>
    <row r="173" s="12" customFormat="1">
      <c r="B173" s="230"/>
      <c r="C173" s="231"/>
      <c r="D173" s="220" t="s">
        <v>135</v>
      </c>
      <c r="E173" s="232" t="s">
        <v>33</v>
      </c>
      <c r="F173" s="233" t="s">
        <v>137</v>
      </c>
      <c r="G173" s="231"/>
      <c r="H173" s="234">
        <v>100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135</v>
      </c>
      <c r="AU173" s="240" t="s">
        <v>89</v>
      </c>
      <c r="AV173" s="12" t="s">
        <v>133</v>
      </c>
      <c r="AW173" s="12" t="s">
        <v>39</v>
      </c>
      <c r="AX173" s="12" t="s">
        <v>86</v>
      </c>
      <c r="AY173" s="240" t="s">
        <v>127</v>
      </c>
    </row>
    <row r="174" s="1" customFormat="1" ht="16.5" customHeight="1">
      <c r="B174" s="38"/>
      <c r="C174" s="251" t="s">
        <v>258</v>
      </c>
      <c r="D174" s="251" t="s">
        <v>248</v>
      </c>
      <c r="E174" s="252" t="s">
        <v>259</v>
      </c>
      <c r="F174" s="253" t="s">
        <v>260</v>
      </c>
      <c r="G174" s="254" t="s">
        <v>261</v>
      </c>
      <c r="H174" s="255">
        <v>0.45000000000000001</v>
      </c>
      <c r="I174" s="256"/>
      <c r="J174" s="257">
        <f>ROUND(I174*H174,2)</f>
        <v>0</v>
      </c>
      <c r="K174" s="253" t="s">
        <v>141</v>
      </c>
      <c r="L174" s="258"/>
      <c r="M174" s="259" t="s">
        <v>33</v>
      </c>
      <c r="N174" s="260" t="s">
        <v>49</v>
      </c>
      <c r="O174" s="79"/>
      <c r="P174" s="215">
        <f>O174*H174</f>
        <v>0</v>
      </c>
      <c r="Q174" s="215">
        <v>0.001</v>
      </c>
      <c r="R174" s="215">
        <f>Q174*H174</f>
        <v>0.00045000000000000004</v>
      </c>
      <c r="S174" s="215">
        <v>0</v>
      </c>
      <c r="T174" s="216">
        <f>S174*H174</f>
        <v>0</v>
      </c>
      <c r="AR174" s="16" t="s">
        <v>179</v>
      </c>
      <c r="AT174" s="16" t="s">
        <v>248</v>
      </c>
      <c r="AU174" s="16" t="s">
        <v>89</v>
      </c>
      <c r="AY174" s="16" t="s">
        <v>127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86</v>
      </c>
      <c r="BK174" s="217">
        <f>ROUND(I174*H174,2)</f>
        <v>0</v>
      </c>
      <c r="BL174" s="16" t="s">
        <v>133</v>
      </c>
      <c r="BM174" s="16" t="s">
        <v>262</v>
      </c>
    </row>
    <row r="175" s="13" customFormat="1">
      <c r="B175" s="241"/>
      <c r="C175" s="242"/>
      <c r="D175" s="220" t="s">
        <v>135</v>
      </c>
      <c r="E175" s="243" t="s">
        <v>33</v>
      </c>
      <c r="F175" s="244" t="s">
        <v>263</v>
      </c>
      <c r="G175" s="242"/>
      <c r="H175" s="243" t="s">
        <v>33</v>
      </c>
      <c r="I175" s="245"/>
      <c r="J175" s="242"/>
      <c r="K175" s="242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135</v>
      </c>
      <c r="AU175" s="250" t="s">
        <v>89</v>
      </c>
      <c r="AV175" s="13" t="s">
        <v>86</v>
      </c>
      <c r="AW175" s="13" t="s">
        <v>39</v>
      </c>
      <c r="AX175" s="13" t="s">
        <v>78</v>
      </c>
      <c r="AY175" s="250" t="s">
        <v>127</v>
      </c>
    </row>
    <row r="176" s="11" customFormat="1">
      <c r="B176" s="218"/>
      <c r="C176" s="219"/>
      <c r="D176" s="220" t="s">
        <v>135</v>
      </c>
      <c r="E176" s="221" t="s">
        <v>33</v>
      </c>
      <c r="F176" s="222" t="s">
        <v>264</v>
      </c>
      <c r="G176" s="219"/>
      <c r="H176" s="223">
        <v>0.45000000000000001</v>
      </c>
      <c r="I176" s="224"/>
      <c r="J176" s="219"/>
      <c r="K176" s="219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135</v>
      </c>
      <c r="AU176" s="229" t="s">
        <v>89</v>
      </c>
      <c r="AV176" s="11" t="s">
        <v>89</v>
      </c>
      <c r="AW176" s="11" t="s">
        <v>39</v>
      </c>
      <c r="AX176" s="11" t="s">
        <v>78</v>
      </c>
      <c r="AY176" s="229" t="s">
        <v>127</v>
      </c>
    </row>
    <row r="177" s="12" customFormat="1">
      <c r="B177" s="230"/>
      <c r="C177" s="231"/>
      <c r="D177" s="220" t="s">
        <v>135</v>
      </c>
      <c r="E177" s="232" t="s">
        <v>33</v>
      </c>
      <c r="F177" s="233" t="s">
        <v>137</v>
      </c>
      <c r="G177" s="231"/>
      <c r="H177" s="234">
        <v>0.45000000000000001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135</v>
      </c>
      <c r="AU177" s="240" t="s">
        <v>89</v>
      </c>
      <c r="AV177" s="12" t="s">
        <v>133</v>
      </c>
      <c r="AW177" s="12" t="s">
        <v>39</v>
      </c>
      <c r="AX177" s="12" t="s">
        <v>86</v>
      </c>
      <c r="AY177" s="240" t="s">
        <v>127</v>
      </c>
    </row>
    <row r="178" s="1" customFormat="1" ht="22.5" customHeight="1">
      <c r="B178" s="38"/>
      <c r="C178" s="206" t="s">
        <v>265</v>
      </c>
      <c r="D178" s="206" t="s">
        <v>129</v>
      </c>
      <c r="E178" s="207" t="s">
        <v>266</v>
      </c>
      <c r="F178" s="208" t="s">
        <v>267</v>
      </c>
      <c r="G178" s="209" t="s">
        <v>182</v>
      </c>
      <c r="H178" s="210">
        <v>220</v>
      </c>
      <c r="I178" s="211"/>
      <c r="J178" s="212">
        <f>ROUND(I178*H178,2)</f>
        <v>0</v>
      </c>
      <c r="K178" s="208" t="s">
        <v>33</v>
      </c>
      <c r="L178" s="43"/>
      <c r="M178" s="213" t="s">
        <v>33</v>
      </c>
      <c r="N178" s="214" t="s">
        <v>49</v>
      </c>
      <c r="O178" s="79"/>
      <c r="P178" s="215">
        <f>O178*H178</f>
        <v>0</v>
      </c>
      <c r="Q178" s="215">
        <v>8.0000000000000007E-05</v>
      </c>
      <c r="R178" s="215">
        <f>Q178*H178</f>
        <v>0.017600000000000001</v>
      </c>
      <c r="S178" s="215">
        <v>0</v>
      </c>
      <c r="T178" s="216">
        <f>S178*H178</f>
        <v>0</v>
      </c>
      <c r="AR178" s="16" t="s">
        <v>133</v>
      </c>
      <c r="AT178" s="16" t="s">
        <v>129</v>
      </c>
      <c r="AU178" s="16" t="s">
        <v>89</v>
      </c>
      <c r="AY178" s="16" t="s">
        <v>127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86</v>
      </c>
      <c r="BK178" s="217">
        <f>ROUND(I178*H178,2)</f>
        <v>0</v>
      </c>
      <c r="BL178" s="16" t="s">
        <v>133</v>
      </c>
      <c r="BM178" s="16" t="s">
        <v>268</v>
      </c>
    </row>
    <row r="179" s="13" customFormat="1">
      <c r="B179" s="241"/>
      <c r="C179" s="242"/>
      <c r="D179" s="220" t="s">
        <v>135</v>
      </c>
      <c r="E179" s="243" t="s">
        <v>33</v>
      </c>
      <c r="F179" s="244" t="s">
        <v>269</v>
      </c>
      <c r="G179" s="242"/>
      <c r="H179" s="243" t="s">
        <v>33</v>
      </c>
      <c r="I179" s="245"/>
      <c r="J179" s="242"/>
      <c r="K179" s="242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135</v>
      </c>
      <c r="AU179" s="250" t="s">
        <v>89</v>
      </c>
      <c r="AV179" s="13" t="s">
        <v>86</v>
      </c>
      <c r="AW179" s="13" t="s">
        <v>39</v>
      </c>
      <c r="AX179" s="13" t="s">
        <v>78</v>
      </c>
      <c r="AY179" s="250" t="s">
        <v>127</v>
      </c>
    </row>
    <row r="180" s="11" customFormat="1">
      <c r="B180" s="218"/>
      <c r="C180" s="219"/>
      <c r="D180" s="220" t="s">
        <v>135</v>
      </c>
      <c r="E180" s="221" t="s">
        <v>33</v>
      </c>
      <c r="F180" s="222" t="s">
        <v>270</v>
      </c>
      <c r="G180" s="219"/>
      <c r="H180" s="223">
        <v>220</v>
      </c>
      <c r="I180" s="224"/>
      <c r="J180" s="219"/>
      <c r="K180" s="219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135</v>
      </c>
      <c r="AU180" s="229" t="s">
        <v>89</v>
      </c>
      <c r="AV180" s="11" t="s">
        <v>89</v>
      </c>
      <c r="AW180" s="11" t="s">
        <v>39</v>
      </c>
      <c r="AX180" s="11" t="s">
        <v>78</v>
      </c>
      <c r="AY180" s="229" t="s">
        <v>127</v>
      </c>
    </row>
    <row r="181" s="12" customFormat="1">
      <c r="B181" s="230"/>
      <c r="C181" s="231"/>
      <c r="D181" s="220" t="s">
        <v>135</v>
      </c>
      <c r="E181" s="232" t="s">
        <v>33</v>
      </c>
      <c r="F181" s="233" t="s">
        <v>137</v>
      </c>
      <c r="G181" s="231"/>
      <c r="H181" s="234">
        <v>220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135</v>
      </c>
      <c r="AU181" s="240" t="s">
        <v>89</v>
      </c>
      <c r="AV181" s="12" t="s">
        <v>133</v>
      </c>
      <c r="AW181" s="12" t="s">
        <v>39</v>
      </c>
      <c r="AX181" s="12" t="s">
        <v>86</v>
      </c>
      <c r="AY181" s="240" t="s">
        <v>127</v>
      </c>
    </row>
    <row r="182" s="1" customFormat="1" ht="16.5" customHeight="1">
      <c r="B182" s="38"/>
      <c r="C182" s="206" t="s">
        <v>271</v>
      </c>
      <c r="D182" s="206" t="s">
        <v>129</v>
      </c>
      <c r="E182" s="207" t="s">
        <v>272</v>
      </c>
      <c r="F182" s="208" t="s">
        <v>273</v>
      </c>
      <c r="G182" s="209" t="s">
        <v>182</v>
      </c>
      <c r="H182" s="210">
        <v>320</v>
      </c>
      <c r="I182" s="211"/>
      <c r="J182" s="212">
        <f>ROUND(I182*H182,2)</f>
        <v>0</v>
      </c>
      <c r="K182" s="208" t="s">
        <v>141</v>
      </c>
      <c r="L182" s="43"/>
      <c r="M182" s="213" t="s">
        <v>33</v>
      </c>
      <c r="N182" s="214" t="s">
        <v>49</v>
      </c>
      <c r="O182" s="79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AR182" s="16" t="s">
        <v>133</v>
      </c>
      <c r="AT182" s="16" t="s">
        <v>129</v>
      </c>
      <c r="AU182" s="16" t="s">
        <v>89</v>
      </c>
      <c r="AY182" s="16" t="s">
        <v>127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86</v>
      </c>
      <c r="BK182" s="217">
        <f>ROUND(I182*H182,2)</f>
        <v>0</v>
      </c>
      <c r="BL182" s="16" t="s">
        <v>133</v>
      </c>
      <c r="BM182" s="16" t="s">
        <v>274</v>
      </c>
    </row>
    <row r="183" s="11" customFormat="1">
      <c r="B183" s="218"/>
      <c r="C183" s="219"/>
      <c r="D183" s="220" t="s">
        <v>135</v>
      </c>
      <c r="E183" s="221" t="s">
        <v>33</v>
      </c>
      <c r="F183" s="222" t="s">
        <v>275</v>
      </c>
      <c r="G183" s="219"/>
      <c r="H183" s="223">
        <v>220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135</v>
      </c>
      <c r="AU183" s="229" t="s">
        <v>89</v>
      </c>
      <c r="AV183" s="11" t="s">
        <v>89</v>
      </c>
      <c r="AW183" s="11" t="s">
        <v>39</v>
      </c>
      <c r="AX183" s="11" t="s">
        <v>78</v>
      </c>
      <c r="AY183" s="229" t="s">
        <v>127</v>
      </c>
    </row>
    <row r="184" s="11" customFormat="1">
      <c r="B184" s="218"/>
      <c r="C184" s="219"/>
      <c r="D184" s="220" t="s">
        <v>135</v>
      </c>
      <c r="E184" s="221" t="s">
        <v>33</v>
      </c>
      <c r="F184" s="222" t="s">
        <v>276</v>
      </c>
      <c r="G184" s="219"/>
      <c r="H184" s="223">
        <v>100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135</v>
      </c>
      <c r="AU184" s="229" t="s">
        <v>89</v>
      </c>
      <c r="AV184" s="11" t="s">
        <v>89</v>
      </c>
      <c r="AW184" s="11" t="s">
        <v>39</v>
      </c>
      <c r="AX184" s="11" t="s">
        <v>78</v>
      </c>
      <c r="AY184" s="229" t="s">
        <v>127</v>
      </c>
    </row>
    <row r="185" s="12" customFormat="1">
      <c r="B185" s="230"/>
      <c r="C185" s="231"/>
      <c r="D185" s="220" t="s">
        <v>135</v>
      </c>
      <c r="E185" s="232" t="s">
        <v>33</v>
      </c>
      <c r="F185" s="233" t="s">
        <v>137</v>
      </c>
      <c r="G185" s="231"/>
      <c r="H185" s="234">
        <v>320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135</v>
      </c>
      <c r="AU185" s="240" t="s">
        <v>89</v>
      </c>
      <c r="AV185" s="12" t="s">
        <v>133</v>
      </c>
      <c r="AW185" s="12" t="s">
        <v>39</v>
      </c>
      <c r="AX185" s="12" t="s">
        <v>86</v>
      </c>
      <c r="AY185" s="240" t="s">
        <v>127</v>
      </c>
    </row>
    <row r="186" s="1" customFormat="1" ht="22.5" customHeight="1">
      <c r="B186" s="38"/>
      <c r="C186" s="206" t="s">
        <v>277</v>
      </c>
      <c r="D186" s="206" t="s">
        <v>129</v>
      </c>
      <c r="E186" s="207" t="s">
        <v>278</v>
      </c>
      <c r="F186" s="208" t="s">
        <v>279</v>
      </c>
      <c r="G186" s="209" t="s">
        <v>280</v>
      </c>
      <c r="H186" s="210">
        <v>3</v>
      </c>
      <c r="I186" s="211"/>
      <c r="J186" s="212">
        <f>ROUND(I186*H186,2)</f>
        <v>0</v>
      </c>
      <c r="K186" s="208" t="s">
        <v>141</v>
      </c>
      <c r="L186" s="43"/>
      <c r="M186" s="213" t="s">
        <v>33</v>
      </c>
      <c r="N186" s="214" t="s">
        <v>49</v>
      </c>
      <c r="O186" s="79"/>
      <c r="P186" s="215">
        <f>O186*H186</f>
        <v>0</v>
      </c>
      <c r="Q186" s="215">
        <v>0.01281</v>
      </c>
      <c r="R186" s="215">
        <f>Q186*H186</f>
        <v>0.038429999999999999</v>
      </c>
      <c r="S186" s="215">
        <v>0</v>
      </c>
      <c r="T186" s="216">
        <f>S186*H186</f>
        <v>0</v>
      </c>
      <c r="AR186" s="16" t="s">
        <v>133</v>
      </c>
      <c r="AT186" s="16" t="s">
        <v>129</v>
      </c>
      <c r="AU186" s="16" t="s">
        <v>89</v>
      </c>
      <c r="AY186" s="16" t="s">
        <v>127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86</v>
      </c>
      <c r="BK186" s="217">
        <f>ROUND(I186*H186,2)</f>
        <v>0</v>
      </c>
      <c r="BL186" s="16" t="s">
        <v>133</v>
      </c>
      <c r="BM186" s="16" t="s">
        <v>281</v>
      </c>
    </row>
    <row r="187" s="11" customFormat="1">
      <c r="B187" s="218"/>
      <c r="C187" s="219"/>
      <c r="D187" s="220" t="s">
        <v>135</v>
      </c>
      <c r="E187" s="221" t="s">
        <v>33</v>
      </c>
      <c r="F187" s="222" t="s">
        <v>282</v>
      </c>
      <c r="G187" s="219"/>
      <c r="H187" s="223">
        <v>3</v>
      </c>
      <c r="I187" s="224"/>
      <c r="J187" s="219"/>
      <c r="K187" s="219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135</v>
      </c>
      <c r="AU187" s="229" t="s">
        <v>89</v>
      </c>
      <c r="AV187" s="11" t="s">
        <v>89</v>
      </c>
      <c r="AW187" s="11" t="s">
        <v>39</v>
      </c>
      <c r="AX187" s="11" t="s">
        <v>78</v>
      </c>
      <c r="AY187" s="229" t="s">
        <v>127</v>
      </c>
    </row>
    <row r="188" s="12" customFormat="1">
      <c r="B188" s="230"/>
      <c r="C188" s="231"/>
      <c r="D188" s="220" t="s">
        <v>135</v>
      </c>
      <c r="E188" s="232" t="s">
        <v>33</v>
      </c>
      <c r="F188" s="233" t="s">
        <v>137</v>
      </c>
      <c r="G188" s="231"/>
      <c r="H188" s="234">
        <v>3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135</v>
      </c>
      <c r="AU188" s="240" t="s">
        <v>89</v>
      </c>
      <c r="AV188" s="12" t="s">
        <v>133</v>
      </c>
      <c r="AW188" s="12" t="s">
        <v>39</v>
      </c>
      <c r="AX188" s="12" t="s">
        <v>86</v>
      </c>
      <c r="AY188" s="240" t="s">
        <v>127</v>
      </c>
    </row>
    <row r="189" s="1" customFormat="1" ht="16.5" customHeight="1">
      <c r="B189" s="38"/>
      <c r="C189" s="206" t="s">
        <v>283</v>
      </c>
      <c r="D189" s="206" t="s">
        <v>129</v>
      </c>
      <c r="E189" s="207" t="s">
        <v>284</v>
      </c>
      <c r="F189" s="208" t="s">
        <v>285</v>
      </c>
      <c r="G189" s="209" t="s">
        <v>147</v>
      </c>
      <c r="H189" s="210">
        <v>16.199999999999999</v>
      </c>
      <c r="I189" s="211"/>
      <c r="J189" s="212">
        <f>ROUND(I189*H189,2)</f>
        <v>0</v>
      </c>
      <c r="K189" s="208" t="s">
        <v>141</v>
      </c>
      <c r="L189" s="43"/>
      <c r="M189" s="213" t="s">
        <v>33</v>
      </c>
      <c r="N189" s="214" t="s">
        <v>49</v>
      </c>
      <c r="O189" s="79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AR189" s="16" t="s">
        <v>133</v>
      </c>
      <c r="AT189" s="16" t="s">
        <v>129</v>
      </c>
      <c r="AU189" s="16" t="s">
        <v>89</v>
      </c>
      <c r="AY189" s="16" t="s">
        <v>127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86</v>
      </c>
      <c r="BK189" s="217">
        <f>ROUND(I189*H189,2)</f>
        <v>0</v>
      </c>
      <c r="BL189" s="16" t="s">
        <v>133</v>
      </c>
      <c r="BM189" s="16" t="s">
        <v>286</v>
      </c>
    </row>
    <row r="190" s="13" customFormat="1">
      <c r="B190" s="241"/>
      <c r="C190" s="242"/>
      <c r="D190" s="220" t="s">
        <v>135</v>
      </c>
      <c r="E190" s="243" t="s">
        <v>33</v>
      </c>
      <c r="F190" s="244" t="s">
        <v>287</v>
      </c>
      <c r="G190" s="242"/>
      <c r="H190" s="243" t="s">
        <v>33</v>
      </c>
      <c r="I190" s="245"/>
      <c r="J190" s="242"/>
      <c r="K190" s="242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135</v>
      </c>
      <c r="AU190" s="250" t="s">
        <v>89</v>
      </c>
      <c r="AV190" s="13" t="s">
        <v>86</v>
      </c>
      <c r="AW190" s="13" t="s">
        <v>39</v>
      </c>
      <c r="AX190" s="13" t="s">
        <v>78</v>
      </c>
      <c r="AY190" s="250" t="s">
        <v>127</v>
      </c>
    </row>
    <row r="191" s="13" customFormat="1">
      <c r="B191" s="241"/>
      <c r="C191" s="242"/>
      <c r="D191" s="220" t="s">
        <v>135</v>
      </c>
      <c r="E191" s="243" t="s">
        <v>33</v>
      </c>
      <c r="F191" s="244" t="s">
        <v>288</v>
      </c>
      <c r="G191" s="242"/>
      <c r="H191" s="243" t="s">
        <v>33</v>
      </c>
      <c r="I191" s="245"/>
      <c r="J191" s="242"/>
      <c r="K191" s="242"/>
      <c r="L191" s="246"/>
      <c r="M191" s="247"/>
      <c r="N191" s="248"/>
      <c r="O191" s="248"/>
      <c r="P191" s="248"/>
      <c r="Q191" s="248"/>
      <c r="R191" s="248"/>
      <c r="S191" s="248"/>
      <c r="T191" s="249"/>
      <c r="AT191" s="250" t="s">
        <v>135</v>
      </c>
      <c r="AU191" s="250" t="s">
        <v>89</v>
      </c>
      <c r="AV191" s="13" t="s">
        <v>86</v>
      </c>
      <c r="AW191" s="13" t="s">
        <v>39</v>
      </c>
      <c r="AX191" s="13" t="s">
        <v>78</v>
      </c>
      <c r="AY191" s="250" t="s">
        <v>127</v>
      </c>
    </row>
    <row r="192" s="11" customFormat="1">
      <c r="B192" s="218"/>
      <c r="C192" s="219"/>
      <c r="D192" s="220" t="s">
        <v>135</v>
      </c>
      <c r="E192" s="221" t="s">
        <v>33</v>
      </c>
      <c r="F192" s="222" t="s">
        <v>289</v>
      </c>
      <c r="G192" s="219"/>
      <c r="H192" s="223">
        <v>13.199999999999999</v>
      </c>
      <c r="I192" s="224"/>
      <c r="J192" s="219"/>
      <c r="K192" s="219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135</v>
      </c>
      <c r="AU192" s="229" t="s">
        <v>89</v>
      </c>
      <c r="AV192" s="11" t="s">
        <v>89</v>
      </c>
      <c r="AW192" s="11" t="s">
        <v>39</v>
      </c>
      <c r="AX192" s="11" t="s">
        <v>78</v>
      </c>
      <c r="AY192" s="229" t="s">
        <v>127</v>
      </c>
    </row>
    <row r="193" s="11" customFormat="1">
      <c r="B193" s="218"/>
      <c r="C193" s="219"/>
      <c r="D193" s="220" t="s">
        <v>135</v>
      </c>
      <c r="E193" s="221" t="s">
        <v>33</v>
      </c>
      <c r="F193" s="222" t="s">
        <v>290</v>
      </c>
      <c r="G193" s="219"/>
      <c r="H193" s="223">
        <v>3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135</v>
      </c>
      <c r="AU193" s="229" t="s">
        <v>89</v>
      </c>
      <c r="AV193" s="11" t="s">
        <v>89</v>
      </c>
      <c r="AW193" s="11" t="s">
        <v>39</v>
      </c>
      <c r="AX193" s="11" t="s">
        <v>78</v>
      </c>
      <c r="AY193" s="229" t="s">
        <v>127</v>
      </c>
    </row>
    <row r="194" s="12" customFormat="1">
      <c r="B194" s="230"/>
      <c r="C194" s="231"/>
      <c r="D194" s="220" t="s">
        <v>135</v>
      </c>
      <c r="E194" s="232" t="s">
        <v>33</v>
      </c>
      <c r="F194" s="233" t="s">
        <v>137</v>
      </c>
      <c r="G194" s="231"/>
      <c r="H194" s="234">
        <v>16.199999999999999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135</v>
      </c>
      <c r="AU194" s="240" t="s">
        <v>89</v>
      </c>
      <c r="AV194" s="12" t="s">
        <v>133</v>
      </c>
      <c r="AW194" s="12" t="s">
        <v>39</v>
      </c>
      <c r="AX194" s="12" t="s">
        <v>86</v>
      </c>
      <c r="AY194" s="240" t="s">
        <v>127</v>
      </c>
    </row>
    <row r="195" s="1" customFormat="1" ht="16.5" customHeight="1">
      <c r="B195" s="38"/>
      <c r="C195" s="206" t="s">
        <v>291</v>
      </c>
      <c r="D195" s="206" t="s">
        <v>129</v>
      </c>
      <c r="E195" s="207" t="s">
        <v>292</v>
      </c>
      <c r="F195" s="208" t="s">
        <v>293</v>
      </c>
      <c r="G195" s="209" t="s">
        <v>147</v>
      </c>
      <c r="H195" s="210">
        <v>16.199999999999999</v>
      </c>
      <c r="I195" s="211"/>
      <c r="J195" s="212">
        <f>ROUND(I195*H195,2)</f>
        <v>0</v>
      </c>
      <c r="K195" s="208" t="s">
        <v>141</v>
      </c>
      <c r="L195" s="43"/>
      <c r="M195" s="213" t="s">
        <v>33</v>
      </c>
      <c r="N195" s="214" t="s">
        <v>49</v>
      </c>
      <c r="O195" s="79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AR195" s="16" t="s">
        <v>133</v>
      </c>
      <c r="AT195" s="16" t="s">
        <v>129</v>
      </c>
      <c r="AU195" s="16" t="s">
        <v>89</v>
      </c>
      <c r="AY195" s="16" t="s">
        <v>127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6" t="s">
        <v>86</v>
      </c>
      <c r="BK195" s="217">
        <f>ROUND(I195*H195,2)</f>
        <v>0</v>
      </c>
      <c r="BL195" s="16" t="s">
        <v>133</v>
      </c>
      <c r="BM195" s="16" t="s">
        <v>294</v>
      </c>
    </row>
    <row r="196" s="13" customFormat="1">
      <c r="B196" s="241"/>
      <c r="C196" s="242"/>
      <c r="D196" s="220" t="s">
        <v>135</v>
      </c>
      <c r="E196" s="243" t="s">
        <v>33</v>
      </c>
      <c r="F196" s="244" t="s">
        <v>287</v>
      </c>
      <c r="G196" s="242"/>
      <c r="H196" s="243" t="s">
        <v>33</v>
      </c>
      <c r="I196" s="245"/>
      <c r="J196" s="242"/>
      <c r="K196" s="242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135</v>
      </c>
      <c r="AU196" s="250" t="s">
        <v>89</v>
      </c>
      <c r="AV196" s="13" t="s">
        <v>86</v>
      </c>
      <c r="AW196" s="13" t="s">
        <v>39</v>
      </c>
      <c r="AX196" s="13" t="s">
        <v>78</v>
      </c>
      <c r="AY196" s="250" t="s">
        <v>127</v>
      </c>
    </row>
    <row r="197" s="13" customFormat="1">
      <c r="B197" s="241"/>
      <c r="C197" s="242"/>
      <c r="D197" s="220" t="s">
        <v>135</v>
      </c>
      <c r="E197" s="243" t="s">
        <v>33</v>
      </c>
      <c r="F197" s="244" t="s">
        <v>288</v>
      </c>
      <c r="G197" s="242"/>
      <c r="H197" s="243" t="s">
        <v>33</v>
      </c>
      <c r="I197" s="245"/>
      <c r="J197" s="242"/>
      <c r="K197" s="242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135</v>
      </c>
      <c r="AU197" s="250" t="s">
        <v>89</v>
      </c>
      <c r="AV197" s="13" t="s">
        <v>86</v>
      </c>
      <c r="AW197" s="13" t="s">
        <v>39</v>
      </c>
      <c r="AX197" s="13" t="s">
        <v>78</v>
      </c>
      <c r="AY197" s="250" t="s">
        <v>127</v>
      </c>
    </row>
    <row r="198" s="13" customFormat="1">
      <c r="B198" s="241"/>
      <c r="C198" s="242"/>
      <c r="D198" s="220" t="s">
        <v>135</v>
      </c>
      <c r="E198" s="243" t="s">
        <v>33</v>
      </c>
      <c r="F198" s="244" t="s">
        <v>295</v>
      </c>
      <c r="G198" s="242"/>
      <c r="H198" s="243" t="s">
        <v>33</v>
      </c>
      <c r="I198" s="245"/>
      <c r="J198" s="242"/>
      <c r="K198" s="242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135</v>
      </c>
      <c r="AU198" s="250" t="s">
        <v>89</v>
      </c>
      <c r="AV198" s="13" t="s">
        <v>86</v>
      </c>
      <c r="AW198" s="13" t="s">
        <v>39</v>
      </c>
      <c r="AX198" s="13" t="s">
        <v>78</v>
      </c>
      <c r="AY198" s="250" t="s">
        <v>127</v>
      </c>
    </row>
    <row r="199" s="11" customFormat="1">
      <c r="B199" s="218"/>
      <c r="C199" s="219"/>
      <c r="D199" s="220" t="s">
        <v>135</v>
      </c>
      <c r="E199" s="221" t="s">
        <v>33</v>
      </c>
      <c r="F199" s="222" t="s">
        <v>296</v>
      </c>
      <c r="G199" s="219"/>
      <c r="H199" s="223">
        <v>16.199999999999999</v>
      </c>
      <c r="I199" s="224"/>
      <c r="J199" s="219"/>
      <c r="K199" s="219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135</v>
      </c>
      <c r="AU199" s="229" t="s">
        <v>89</v>
      </c>
      <c r="AV199" s="11" t="s">
        <v>89</v>
      </c>
      <c r="AW199" s="11" t="s">
        <v>39</v>
      </c>
      <c r="AX199" s="11" t="s">
        <v>78</v>
      </c>
      <c r="AY199" s="229" t="s">
        <v>127</v>
      </c>
    </row>
    <row r="200" s="12" customFormat="1">
      <c r="B200" s="230"/>
      <c r="C200" s="231"/>
      <c r="D200" s="220" t="s">
        <v>135</v>
      </c>
      <c r="E200" s="232" t="s">
        <v>33</v>
      </c>
      <c r="F200" s="233" t="s">
        <v>137</v>
      </c>
      <c r="G200" s="231"/>
      <c r="H200" s="234">
        <v>16.199999999999999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135</v>
      </c>
      <c r="AU200" s="240" t="s">
        <v>89</v>
      </c>
      <c r="AV200" s="12" t="s">
        <v>133</v>
      </c>
      <c r="AW200" s="12" t="s">
        <v>39</v>
      </c>
      <c r="AX200" s="12" t="s">
        <v>86</v>
      </c>
      <c r="AY200" s="240" t="s">
        <v>127</v>
      </c>
    </row>
    <row r="201" s="1" customFormat="1" ht="16.5" customHeight="1">
      <c r="B201" s="38"/>
      <c r="C201" s="206" t="s">
        <v>297</v>
      </c>
      <c r="D201" s="206" t="s">
        <v>129</v>
      </c>
      <c r="E201" s="207" t="s">
        <v>298</v>
      </c>
      <c r="F201" s="208" t="s">
        <v>299</v>
      </c>
      <c r="G201" s="209" t="s">
        <v>147</v>
      </c>
      <c r="H201" s="210">
        <v>64.799999999999997</v>
      </c>
      <c r="I201" s="211"/>
      <c r="J201" s="212">
        <f>ROUND(I201*H201,2)</f>
        <v>0</v>
      </c>
      <c r="K201" s="208" t="s">
        <v>141</v>
      </c>
      <c r="L201" s="43"/>
      <c r="M201" s="213" t="s">
        <v>33</v>
      </c>
      <c r="N201" s="214" t="s">
        <v>49</v>
      </c>
      <c r="O201" s="79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AR201" s="16" t="s">
        <v>133</v>
      </c>
      <c r="AT201" s="16" t="s">
        <v>129</v>
      </c>
      <c r="AU201" s="16" t="s">
        <v>89</v>
      </c>
      <c r="AY201" s="16" t="s">
        <v>127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86</v>
      </c>
      <c r="BK201" s="217">
        <f>ROUND(I201*H201,2)</f>
        <v>0</v>
      </c>
      <c r="BL201" s="16" t="s">
        <v>133</v>
      </c>
      <c r="BM201" s="16" t="s">
        <v>300</v>
      </c>
    </row>
    <row r="202" s="13" customFormat="1">
      <c r="B202" s="241"/>
      <c r="C202" s="242"/>
      <c r="D202" s="220" t="s">
        <v>135</v>
      </c>
      <c r="E202" s="243" t="s">
        <v>33</v>
      </c>
      <c r="F202" s="244" t="s">
        <v>287</v>
      </c>
      <c r="G202" s="242"/>
      <c r="H202" s="243" t="s">
        <v>33</v>
      </c>
      <c r="I202" s="245"/>
      <c r="J202" s="242"/>
      <c r="K202" s="242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135</v>
      </c>
      <c r="AU202" s="250" t="s">
        <v>89</v>
      </c>
      <c r="AV202" s="13" t="s">
        <v>86</v>
      </c>
      <c r="AW202" s="13" t="s">
        <v>39</v>
      </c>
      <c r="AX202" s="13" t="s">
        <v>78</v>
      </c>
      <c r="AY202" s="250" t="s">
        <v>127</v>
      </c>
    </row>
    <row r="203" s="13" customFormat="1">
      <c r="B203" s="241"/>
      <c r="C203" s="242"/>
      <c r="D203" s="220" t="s">
        <v>135</v>
      </c>
      <c r="E203" s="243" t="s">
        <v>33</v>
      </c>
      <c r="F203" s="244" t="s">
        <v>288</v>
      </c>
      <c r="G203" s="242"/>
      <c r="H203" s="243" t="s">
        <v>33</v>
      </c>
      <c r="I203" s="245"/>
      <c r="J203" s="242"/>
      <c r="K203" s="242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135</v>
      </c>
      <c r="AU203" s="250" t="s">
        <v>89</v>
      </c>
      <c r="AV203" s="13" t="s">
        <v>86</v>
      </c>
      <c r="AW203" s="13" t="s">
        <v>39</v>
      </c>
      <c r="AX203" s="13" t="s">
        <v>78</v>
      </c>
      <c r="AY203" s="250" t="s">
        <v>127</v>
      </c>
    </row>
    <row r="204" s="11" customFormat="1">
      <c r="B204" s="218"/>
      <c r="C204" s="219"/>
      <c r="D204" s="220" t="s">
        <v>135</v>
      </c>
      <c r="E204" s="221" t="s">
        <v>33</v>
      </c>
      <c r="F204" s="222" t="s">
        <v>301</v>
      </c>
      <c r="G204" s="219"/>
      <c r="H204" s="223">
        <v>64.799999999999997</v>
      </c>
      <c r="I204" s="224"/>
      <c r="J204" s="219"/>
      <c r="K204" s="219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135</v>
      </c>
      <c r="AU204" s="229" t="s">
        <v>89</v>
      </c>
      <c r="AV204" s="11" t="s">
        <v>89</v>
      </c>
      <c r="AW204" s="11" t="s">
        <v>39</v>
      </c>
      <c r="AX204" s="11" t="s">
        <v>78</v>
      </c>
      <c r="AY204" s="229" t="s">
        <v>127</v>
      </c>
    </row>
    <row r="205" s="12" customFormat="1">
      <c r="B205" s="230"/>
      <c r="C205" s="231"/>
      <c r="D205" s="220" t="s">
        <v>135</v>
      </c>
      <c r="E205" s="232" t="s">
        <v>33</v>
      </c>
      <c r="F205" s="233" t="s">
        <v>137</v>
      </c>
      <c r="G205" s="231"/>
      <c r="H205" s="234">
        <v>64.799999999999997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135</v>
      </c>
      <c r="AU205" s="240" t="s">
        <v>89</v>
      </c>
      <c r="AV205" s="12" t="s">
        <v>133</v>
      </c>
      <c r="AW205" s="12" t="s">
        <v>39</v>
      </c>
      <c r="AX205" s="12" t="s">
        <v>86</v>
      </c>
      <c r="AY205" s="240" t="s">
        <v>127</v>
      </c>
    </row>
    <row r="206" s="10" customFormat="1" ht="22.8" customHeight="1">
      <c r="B206" s="190"/>
      <c r="C206" s="191"/>
      <c r="D206" s="192" t="s">
        <v>77</v>
      </c>
      <c r="E206" s="204" t="s">
        <v>89</v>
      </c>
      <c r="F206" s="204" t="s">
        <v>302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SUM(P207:P222)</f>
        <v>0</v>
      </c>
      <c r="Q206" s="198"/>
      <c r="R206" s="199">
        <f>SUM(R207:R222)</f>
        <v>53.496967179999999</v>
      </c>
      <c r="S206" s="198"/>
      <c r="T206" s="200">
        <f>SUM(T207:T222)</f>
        <v>0</v>
      </c>
      <c r="AR206" s="201" t="s">
        <v>86</v>
      </c>
      <c r="AT206" s="202" t="s">
        <v>77</v>
      </c>
      <c r="AU206" s="202" t="s">
        <v>86</v>
      </c>
      <c r="AY206" s="201" t="s">
        <v>127</v>
      </c>
      <c r="BK206" s="203">
        <f>SUM(BK207:BK222)</f>
        <v>0</v>
      </c>
    </row>
    <row r="207" s="1" customFormat="1" ht="16.5" customHeight="1">
      <c r="B207" s="38"/>
      <c r="C207" s="206" t="s">
        <v>303</v>
      </c>
      <c r="D207" s="206" t="s">
        <v>129</v>
      </c>
      <c r="E207" s="207" t="s">
        <v>304</v>
      </c>
      <c r="F207" s="208" t="s">
        <v>305</v>
      </c>
      <c r="G207" s="209" t="s">
        <v>182</v>
      </c>
      <c r="H207" s="210">
        <v>12.924</v>
      </c>
      <c r="I207" s="211"/>
      <c r="J207" s="212">
        <f>ROUND(I207*H207,2)</f>
        <v>0</v>
      </c>
      <c r="K207" s="208" t="s">
        <v>141</v>
      </c>
      <c r="L207" s="43"/>
      <c r="M207" s="213" t="s">
        <v>33</v>
      </c>
      <c r="N207" s="214" t="s">
        <v>49</v>
      </c>
      <c r="O207" s="79"/>
      <c r="P207" s="215">
        <f>O207*H207</f>
        <v>0</v>
      </c>
      <c r="Q207" s="215">
        <v>0.00027</v>
      </c>
      <c r="R207" s="215">
        <f>Q207*H207</f>
        <v>0.0034894800000000001</v>
      </c>
      <c r="S207" s="215">
        <v>0</v>
      </c>
      <c r="T207" s="216">
        <f>S207*H207</f>
        <v>0</v>
      </c>
      <c r="AR207" s="16" t="s">
        <v>133</v>
      </c>
      <c r="AT207" s="16" t="s">
        <v>129</v>
      </c>
      <c r="AU207" s="16" t="s">
        <v>89</v>
      </c>
      <c r="AY207" s="16" t="s">
        <v>127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86</v>
      </c>
      <c r="BK207" s="217">
        <f>ROUND(I207*H207,2)</f>
        <v>0</v>
      </c>
      <c r="BL207" s="16" t="s">
        <v>133</v>
      </c>
      <c r="BM207" s="16" t="s">
        <v>306</v>
      </c>
    </row>
    <row r="208" s="13" customFormat="1">
      <c r="B208" s="241"/>
      <c r="C208" s="242"/>
      <c r="D208" s="220" t="s">
        <v>135</v>
      </c>
      <c r="E208" s="243" t="s">
        <v>33</v>
      </c>
      <c r="F208" s="244" t="s">
        <v>307</v>
      </c>
      <c r="G208" s="242"/>
      <c r="H208" s="243" t="s">
        <v>33</v>
      </c>
      <c r="I208" s="245"/>
      <c r="J208" s="242"/>
      <c r="K208" s="242"/>
      <c r="L208" s="246"/>
      <c r="M208" s="247"/>
      <c r="N208" s="248"/>
      <c r="O208" s="248"/>
      <c r="P208" s="248"/>
      <c r="Q208" s="248"/>
      <c r="R208" s="248"/>
      <c r="S208" s="248"/>
      <c r="T208" s="249"/>
      <c r="AT208" s="250" t="s">
        <v>135</v>
      </c>
      <c r="AU208" s="250" t="s">
        <v>89</v>
      </c>
      <c r="AV208" s="13" t="s">
        <v>86</v>
      </c>
      <c r="AW208" s="13" t="s">
        <v>39</v>
      </c>
      <c r="AX208" s="13" t="s">
        <v>78</v>
      </c>
      <c r="AY208" s="250" t="s">
        <v>127</v>
      </c>
    </row>
    <row r="209" s="11" customFormat="1">
      <c r="B209" s="218"/>
      <c r="C209" s="219"/>
      <c r="D209" s="220" t="s">
        <v>135</v>
      </c>
      <c r="E209" s="221" t="s">
        <v>33</v>
      </c>
      <c r="F209" s="222" t="s">
        <v>308</v>
      </c>
      <c r="G209" s="219"/>
      <c r="H209" s="223">
        <v>12.924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135</v>
      </c>
      <c r="AU209" s="229" t="s">
        <v>89</v>
      </c>
      <c r="AV209" s="11" t="s">
        <v>89</v>
      </c>
      <c r="AW209" s="11" t="s">
        <v>39</v>
      </c>
      <c r="AX209" s="11" t="s">
        <v>78</v>
      </c>
      <c r="AY209" s="229" t="s">
        <v>127</v>
      </c>
    </row>
    <row r="210" s="12" customFormat="1">
      <c r="B210" s="230"/>
      <c r="C210" s="231"/>
      <c r="D210" s="220" t="s">
        <v>135</v>
      </c>
      <c r="E210" s="232" t="s">
        <v>33</v>
      </c>
      <c r="F210" s="233" t="s">
        <v>137</v>
      </c>
      <c r="G210" s="231"/>
      <c r="H210" s="234">
        <v>12.924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135</v>
      </c>
      <c r="AU210" s="240" t="s">
        <v>89</v>
      </c>
      <c r="AV210" s="12" t="s">
        <v>133</v>
      </c>
      <c r="AW210" s="12" t="s">
        <v>39</v>
      </c>
      <c r="AX210" s="12" t="s">
        <v>86</v>
      </c>
      <c r="AY210" s="240" t="s">
        <v>127</v>
      </c>
    </row>
    <row r="211" s="1" customFormat="1" ht="16.5" customHeight="1">
      <c r="B211" s="38"/>
      <c r="C211" s="251" t="s">
        <v>309</v>
      </c>
      <c r="D211" s="251" t="s">
        <v>248</v>
      </c>
      <c r="E211" s="252" t="s">
        <v>310</v>
      </c>
      <c r="F211" s="253" t="s">
        <v>311</v>
      </c>
      <c r="G211" s="254" t="s">
        <v>261</v>
      </c>
      <c r="H211" s="255">
        <v>15.509</v>
      </c>
      <c r="I211" s="256"/>
      <c r="J211" s="257">
        <f>ROUND(I211*H211,2)</f>
        <v>0</v>
      </c>
      <c r="K211" s="253" t="s">
        <v>141</v>
      </c>
      <c r="L211" s="258"/>
      <c r="M211" s="259" t="s">
        <v>33</v>
      </c>
      <c r="N211" s="260" t="s">
        <v>49</v>
      </c>
      <c r="O211" s="79"/>
      <c r="P211" s="215">
        <f>O211*H211</f>
        <v>0</v>
      </c>
      <c r="Q211" s="215">
        <v>0.001</v>
      </c>
      <c r="R211" s="215">
        <f>Q211*H211</f>
        <v>0.015509</v>
      </c>
      <c r="S211" s="215">
        <v>0</v>
      </c>
      <c r="T211" s="216">
        <f>S211*H211</f>
        <v>0</v>
      </c>
      <c r="AR211" s="16" t="s">
        <v>179</v>
      </c>
      <c r="AT211" s="16" t="s">
        <v>248</v>
      </c>
      <c r="AU211" s="16" t="s">
        <v>89</v>
      </c>
      <c r="AY211" s="16" t="s">
        <v>127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6" t="s">
        <v>86</v>
      </c>
      <c r="BK211" s="217">
        <f>ROUND(I211*H211,2)</f>
        <v>0</v>
      </c>
      <c r="BL211" s="16" t="s">
        <v>133</v>
      </c>
      <c r="BM211" s="16" t="s">
        <v>312</v>
      </c>
    </row>
    <row r="212" s="13" customFormat="1">
      <c r="B212" s="241"/>
      <c r="C212" s="242"/>
      <c r="D212" s="220" t="s">
        <v>135</v>
      </c>
      <c r="E212" s="243" t="s">
        <v>33</v>
      </c>
      <c r="F212" s="244" t="s">
        <v>307</v>
      </c>
      <c r="G212" s="242"/>
      <c r="H212" s="243" t="s">
        <v>33</v>
      </c>
      <c r="I212" s="245"/>
      <c r="J212" s="242"/>
      <c r="K212" s="242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135</v>
      </c>
      <c r="AU212" s="250" t="s">
        <v>89</v>
      </c>
      <c r="AV212" s="13" t="s">
        <v>86</v>
      </c>
      <c r="AW212" s="13" t="s">
        <v>39</v>
      </c>
      <c r="AX212" s="13" t="s">
        <v>78</v>
      </c>
      <c r="AY212" s="250" t="s">
        <v>127</v>
      </c>
    </row>
    <row r="213" s="11" customFormat="1">
      <c r="B213" s="218"/>
      <c r="C213" s="219"/>
      <c r="D213" s="220" t="s">
        <v>135</v>
      </c>
      <c r="E213" s="221" t="s">
        <v>33</v>
      </c>
      <c r="F213" s="222" t="s">
        <v>313</v>
      </c>
      <c r="G213" s="219"/>
      <c r="H213" s="223">
        <v>15.509</v>
      </c>
      <c r="I213" s="224"/>
      <c r="J213" s="219"/>
      <c r="K213" s="219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135</v>
      </c>
      <c r="AU213" s="229" t="s">
        <v>89</v>
      </c>
      <c r="AV213" s="11" t="s">
        <v>89</v>
      </c>
      <c r="AW213" s="11" t="s">
        <v>39</v>
      </c>
      <c r="AX213" s="11" t="s">
        <v>78</v>
      </c>
      <c r="AY213" s="229" t="s">
        <v>127</v>
      </c>
    </row>
    <row r="214" s="12" customFormat="1">
      <c r="B214" s="230"/>
      <c r="C214" s="231"/>
      <c r="D214" s="220" t="s">
        <v>135</v>
      </c>
      <c r="E214" s="232" t="s">
        <v>33</v>
      </c>
      <c r="F214" s="233" t="s">
        <v>137</v>
      </c>
      <c r="G214" s="231"/>
      <c r="H214" s="234">
        <v>15.509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135</v>
      </c>
      <c r="AU214" s="240" t="s">
        <v>89</v>
      </c>
      <c r="AV214" s="12" t="s">
        <v>133</v>
      </c>
      <c r="AW214" s="12" t="s">
        <v>39</v>
      </c>
      <c r="AX214" s="12" t="s">
        <v>86</v>
      </c>
      <c r="AY214" s="240" t="s">
        <v>127</v>
      </c>
    </row>
    <row r="215" s="1" customFormat="1" ht="22.5" customHeight="1">
      <c r="B215" s="38"/>
      <c r="C215" s="206" t="s">
        <v>314</v>
      </c>
      <c r="D215" s="206" t="s">
        <v>129</v>
      </c>
      <c r="E215" s="207" t="s">
        <v>315</v>
      </c>
      <c r="F215" s="208" t="s">
        <v>316</v>
      </c>
      <c r="G215" s="209" t="s">
        <v>140</v>
      </c>
      <c r="H215" s="210">
        <v>235.91</v>
      </c>
      <c r="I215" s="211"/>
      <c r="J215" s="212">
        <f>ROUND(I215*H215,2)</f>
        <v>0</v>
      </c>
      <c r="K215" s="208" t="s">
        <v>141</v>
      </c>
      <c r="L215" s="43"/>
      <c r="M215" s="213" t="s">
        <v>33</v>
      </c>
      <c r="N215" s="214" t="s">
        <v>49</v>
      </c>
      <c r="O215" s="79"/>
      <c r="P215" s="215">
        <f>O215*H215</f>
        <v>0</v>
      </c>
      <c r="Q215" s="215">
        <v>0.22656999999999999</v>
      </c>
      <c r="R215" s="215">
        <f>Q215*H215</f>
        <v>53.4501287</v>
      </c>
      <c r="S215" s="215">
        <v>0</v>
      </c>
      <c r="T215" s="216">
        <f>S215*H215</f>
        <v>0</v>
      </c>
      <c r="AR215" s="16" t="s">
        <v>133</v>
      </c>
      <c r="AT215" s="16" t="s">
        <v>129</v>
      </c>
      <c r="AU215" s="16" t="s">
        <v>89</v>
      </c>
      <c r="AY215" s="16" t="s">
        <v>127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86</v>
      </c>
      <c r="BK215" s="217">
        <f>ROUND(I215*H215,2)</f>
        <v>0</v>
      </c>
      <c r="BL215" s="16" t="s">
        <v>133</v>
      </c>
      <c r="BM215" s="16" t="s">
        <v>317</v>
      </c>
    </row>
    <row r="216" s="13" customFormat="1">
      <c r="B216" s="241"/>
      <c r="C216" s="242"/>
      <c r="D216" s="220" t="s">
        <v>135</v>
      </c>
      <c r="E216" s="243" t="s">
        <v>33</v>
      </c>
      <c r="F216" s="244" t="s">
        <v>318</v>
      </c>
      <c r="G216" s="242"/>
      <c r="H216" s="243" t="s">
        <v>33</v>
      </c>
      <c r="I216" s="245"/>
      <c r="J216" s="242"/>
      <c r="K216" s="242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135</v>
      </c>
      <c r="AU216" s="250" t="s">
        <v>89</v>
      </c>
      <c r="AV216" s="13" t="s">
        <v>86</v>
      </c>
      <c r="AW216" s="13" t="s">
        <v>39</v>
      </c>
      <c r="AX216" s="13" t="s">
        <v>78</v>
      </c>
      <c r="AY216" s="250" t="s">
        <v>127</v>
      </c>
    </row>
    <row r="217" s="11" customFormat="1">
      <c r="B217" s="218"/>
      <c r="C217" s="219"/>
      <c r="D217" s="220" t="s">
        <v>135</v>
      </c>
      <c r="E217" s="221" t="s">
        <v>33</v>
      </c>
      <c r="F217" s="222" t="s">
        <v>319</v>
      </c>
      <c r="G217" s="219"/>
      <c r="H217" s="223">
        <v>235.91</v>
      </c>
      <c r="I217" s="224"/>
      <c r="J217" s="219"/>
      <c r="K217" s="219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135</v>
      </c>
      <c r="AU217" s="229" t="s">
        <v>89</v>
      </c>
      <c r="AV217" s="11" t="s">
        <v>89</v>
      </c>
      <c r="AW217" s="11" t="s">
        <v>39</v>
      </c>
      <c r="AX217" s="11" t="s">
        <v>78</v>
      </c>
      <c r="AY217" s="229" t="s">
        <v>127</v>
      </c>
    </row>
    <row r="218" s="12" customFormat="1">
      <c r="B218" s="230"/>
      <c r="C218" s="231"/>
      <c r="D218" s="220" t="s">
        <v>135</v>
      </c>
      <c r="E218" s="232" t="s">
        <v>33</v>
      </c>
      <c r="F218" s="233" t="s">
        <v>137</v>
      </c>
      <c r="G218" s="231"/>
      <c r="H218" s="234">
        <v>235.91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AT218" s="240" t="s">
        <v>135</v>
      </c>
      <c r="AU218" s="240" t="s">
        <v>89</v>
      </c>
      <c r="AV218" s="12" t="s">
        <v>133</v>
      </c>
      <c r="AW218" s="12" t="s">
        <v>39</v>
      </c>
      <c r="AX218" s="12" t="s">
        <v>86</v>
      </c>
      <c r="AY218" s="240" t="s">
        <v>127</v>
      </c>
    </row>
    <row r="219" s="1" customFormat="1" ht="16.5" customHeight="1">
      <c r="B219" s="38"/>
      <c r="C219" s="206" t="s">
        <v>320</v>
      </c>
      <c r="D219" s="206" t="s">
        <v>129</v>
      </c>
      <c r="E219" s="207" t="s">
        <v>321</v>
      </c>
      <c r="F219" s="208" t="s">
        <v>322</v>
      </c>
      <c r="G219" s="209" t="s">
        <v>140</v>
      </c>
      <c r="H219" s="210">
        <v>24</v>
      </c>
      <c r="I219" s="211"/>
      <c r="J219" s="212">
        <f>ROUND(I219*H219,2)</f>
        <v>0</v>
      </c>
      <c r="K219" s="208" t="s">
        <v>141</v>
      </c>
      <c r="L219" s="43"/>
      <c r="M219" s="213" t="s">
        <v>33</v>
      </c>
      <c r="N219" s="214" t="s">
        <v>49</v>
      </c>
      <c r="O219" s="79"/>
      <c r="P219" s="215">
        <f>O219*H219</f>
        <v>0</v>
      </c>
      <c r="Q219" s="215">
        <v>0.00116</v>
      </c>
      <c r="R219" s="215">
        <f>Q219*H219</f>
        <v>0.02784</v>
      </c>
      <c r="S219" s="215">
        <v>0</v>
      </c>
      <c r="T219" s="216">
        <f>S219*H219</f>
        <v>0</v>
      </c>
      <c r="AR219" s="16" t="s">
        <v>133</v>
      </c>
      <c r="AT219" s="16" t="s">
        <v>129</v>
      </c>
      <c r="AU219" s="16" t="s">
        <v>89</v>
      </c>
      <c r="AY219" s="16" t="s">
        <v>127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6" t="s">
        <v>86</v>
      </c>
      <c r="BK219" s="217">
        <f>ROUND(I219*H219,2)</f>
        <v>0</v>
      </c>
      <c r="BL219" s="16" t="s">
        <v>133</v>
      </c>
      <c r="BM219" s="16" t="s">
        <v>323</v>
      </c>
    </row>
    <row r="220" s="13" customFormat="1">
      <c r="B220" s="241"/>
      <c r="C220" s="242"/>
      <c r="D220" s="220" t="s">
        <v>135</v>
      </c>
      <c r="E220" s="243" t="s">
        <v>33</v>
      </c>
      <c r="F220" s="244" t="s">
        <v>324</v>
      </c>
      <c r="G220" s="242"/>
      <c r="H220" s="243" t="s">
        <v>33</v>
      </c>
      <c r="I220" s="245"/>
      <c r="J220" s="242"/>
      <c r="K220" s="242"/>
      <c r="L220" s="246"/>
      <c r="M220" s="247"/>
      <c r="N220" s="248"/>
      <c r="O220" s="248"/>
      <c r="P220" s="248"/>
      <c r="Q220" s="248"/>
      <c r="R220" s="248"/>
      <c r="S220" s="248"/>
      <c r="T220" s="249"/>
      <c r="AT220" s="250" t="s">
        <v>135</v>
      </c>
      <c r="AU220" s="250" t="s">
        <v>89</v>
      </c>
      <c r="AV220" s="13" t="s">
        <v>86</v>
      </c>
      <c r="AW220" s="13" t="s">
        <v>39</v>
      </c>
      <c r="AX220" s="13" t="s">
        <v>78</v>
      </c>
      <c r="AY220" s="250" t="s">
        <v>127</v>
      </c>
    </row>
    <row r="221" s="11" customFormat="1">
      <c r="B221" s="218"/>
      <c r="C221" s="219"/>
      <c r="D221" s="220" t="s">
        <v>135</v>
      </c>
      <c r="E221" s="221" t="s">
        <v>33</v>
      </c>
      <c r="F221" s="222" t="s">
        <v>325</v>
      </c>
      <c r="G221" s="219"/>
      <c r="H221" s="223">
        <v>24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135</v>
      </c>
      <c r="AU221" s="229" t="s">
        <v>89</v>
      </c>
      <c r="AV221" s="11" t="s">
        <v>89</v>
      </c>
      <c r="AW221" s="11" t="s">
        <v>39</v>
      </c>
      <c r="AX221" s="11" t="s">
        <v>78</v>
      </c>
      <c r="AY221" s="229" t="s">
        <v>127</v>
      </c>
    </row>
    <row r="222" s="12" customFormat="1">
      <c r="B222" s="230"/>
      <c r="C222" s="231"/>
      <c r="D222" s="220" t="s">
        <v>135</v>
      </c>
      <c r="E222" s="232" t="s">
        <v>33</v>
      </c>
      <c r="F222" s="233" t="s">
        <v>137</v>
      </c>
      <c r="G222" s="231"/>
      <c r="H222" s="234">
        <v>24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135</v>
      </c>
      <c r="AU222" s="240" t="s">
        <v>89</v>
      </c>
      <c r="AV222" s="12" t="s">
        <v>133</v>
      </c>
      <c r="AW222" s="12" t="s">
        <v>39</v>
      </c>
      <c r="AX222" s="12" t="s">
        <v>86</v>
      </c>
      <c r="AY222" s="240" t="s">
        <v>127</v>
      </c>
    </row>
    <row r="223" s="10" customFormat="1" ht="22.8" customHeight="1">
      <c r="B223" s="190"/>
      <c r="C223" s="191"/>
      <c r="D223" s="192" t="s">
        <v>77</v>
      </c>
      <c r="E223" s="204" t="s">
        <v>144</v>
      </c>
      <c r="F223" s="204" t="s">
        <v>326</v>
      </c>
      <c r="G223" s="191"/>
      <c r="H223" s="191"/>
      <c r="I223" s="194"/>
      <c r="J223" s="205">
        <f>BK223</f>
        <v>0</v>
      </c>
      <c r="K223" s="191"/>
      <c r="L223" s="196"/>
      <c r="M223" s="197"/>
      <c r="N223" s="198"/>
      <c r="O223" s="198"/>
      <c r="P223" s="199">
        <f>SUM(P224:P234)</f>
        <v>0</v>
      </c>
      <c r="Q223" s="198"/>
      <c r="R223" s="199">
        <f>SUM(R224:R234)</f>
        <v>4.1734900000000001</v>
      </c>
      <c r="S223" s="198"/>
      <c r="T223" s="200">
        <f>SUM(T224:T234)</f>
        <v>0</v>
      </c>
      <c r="AR223" s="201" t="s">
        <v>86</v>
      </c>
      <c r="AT223" s="202" t="s">
        <v>77</v>
      </c>
      <c r="AU223" s="202" t="s">
        <v>86</v>
      </c>
      <c r="AY223" s="201" t="s">
        <v>127</v>
      </c>
      <c r="BK223" s="203">
        <f>SUM(BK224:BK234)</f>
        <v>0</v>
      </c>
    </row>
    <row r="224" s="1" customFormat="1" ht="16.5" customHeight="1">
      <c r="B224" s="38"/>
      <c r="C224" s="206" t="s">
        <v>327</v>
      </c>
      <c r="D224" s="206" t="s">
        <v>129</v>
      </c>
      <c r="E224" s="207" t="s">
        <v>328</v>
      </c>
      <c r="F224" s="208" t="s">
        <v>329</v>
      </c>
      <c r="G224" s="209" t="s">
        <v>140</v>
      </c>
      <c r="H224" s="210">
        <v>7</v>
      </c>
      <c r="I224" s="211"/>
      <c r="J224" s="212">
        <f>ROUND(I224*H224,2)</f>
        <v>0</v>
      </c>
      <c r="K224" s="208" t="s">
        <v>141</v>
      </c>
      <c r="L224" s="43"/>
      <c r="M224" s="213" t="s">
        <v>33</v>
      </c>
      <c r="N224" s="214" t="s">
        <v>49</v>
      </c>
      <c r="O224" s="79"/>
      <c r="P224" s="215">
        <f>O224*H224</f>
        <v>0</v>
      </c>
      <c r="Q224" s="215">
        <v>0.24127000000000001</v>
      </c>
      <c r="R224" s="215">
        <f>Q224*H224</f>
        <v>1.68889</v>
      </c>
      <c r="S224" s="215">
        <v>0</v>
      </c>
      <c r="T224" s="216">
        <f>S224*H224</f>
        <v>0</v>
      </c>
      <c r="AR224" s="16" t="s">
        <v>133</v>
      </c>
      <c r="AT224" s="16" t="s">
        <v>129</v>
      </c>
      <c r="AU224" s="16" t="s">
        <v>89</v>
      </c>
      <c r="AY224" s="16" t="s">
        <v>127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6" t="s">
        <v>86</v>
      </c>
      <c r="BK224" s="217">
        <f>ROUND(I224*H224,2)</f>
        <v>0</v>
      </c>
      <c r="BL224" s="16" t="s">
        <v>133</v>
      </c>
      <c r="BM224" s="16" t="s">
        <v>330</v>
      </c>
    </row>
    <row r="225" s="13" customFormat="1">
      <c r="B225" s="241"/>
      <c r="C225" s="242"/>
      <c r="D225" s="220" t="s">
        <v>135</v>
      </c>
      <c r="E225" s="243" t="s">
        <v>33</v>
      </c>
      <c r="F225" s="244" t="s">
        <v>331</v>
      </c>
      <c r="G225" s="242"/>
      <c r="H225" s="243" t="s">
        <v>33</v>
      </c>
      <c r="I225" s="245"/>
      <c r="J225" s="242"/>
      <c r="K225" s="242"/>
      <c r="L225" s="246"/>
      <c r="M225" s="247"/>
      <c r="N225" s="248"/>
      <c r="O225" s="248"/>
      <c r="P225" s="248"/>
      <c r="Q225" s="248"/>
      <c r="R225" s="248"/>
      <c r="S225" s="248"/>
      <c r="T225" s="249"/>
      <c r="AT225" s="250" t="s">
        <v>135</v>
      </c>
      <c r="AU225" s="250" t="s">
        <v>89</v>
      </c>
      <c r="AV225" s="13" t="s">
        <v>86</v>
      </c>
      <c r="AW225" s="13" t="s">
        <v>39</v>
      </c>
      <c r="AX225" s="13" t="s">
        <v>78</v>
      </c>
      <c r="AY225" s="250" t="s">
        <v>127</v>
      </c>
    </row>
    <row r="226" s="11" customFormat="1">
      <c r="B226" s="218"/>
      <c r="C226" s="219"/>
      <c r="D226" s="220" t="s">
        <v>135</v>
      </c>
      <c r="E226" s="221" t="s">
        <v>33</v>
      </c>
      <c r="F226" s="222" t="s">
        <v>332</v>
      </c>
      <c r="G226" s="219"/>
      <c r="H226" s="223">
        <v>7</v>
      </c>
      <c r="I226" s="224"/>
      <c r="J226" s="219"/>
      <c r="K226" s="219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135</v>
      </c>
      <c r="AU226" s="229" t="s">
        <v>89</v>
      </c>
      <c r="AV226" s="11" t="s">
        <v>89</v>
      </c>
      <c r="AW226" s="11" t="s">
        <v>39</v>
      </c>
      <c r="AX226" s="11" t="s">
        <v>78</v>
      </c>
      <c r="AY226" s="229" t="s">
        <v>127</v>
      </c>
    </row>
    <row r="227" s="12" customFormat="1">
      <c r="B227" s="230"/>
      <c r="C227" s="231"/>
      <c r="D227" s="220" t="s">
        <v>135</v>
      </c>
      <c r="E227" s="232" t="s">
        <v>33</v>
      </c>
      <c r="F227" s="233" t="s">
        <v>137</v>
      </c>
      <c r="G227" s="231"/>
      <c r="H227" s="234">
        <v>7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135</v>
      </c>
      <c r="AU227" s="240" t="s">
        <v>89</v>
      </c>
      <c r="AV227" s="12" t="s">
        <v>133</v>
      </c>
      <c r="AW227" s="12" t="s">
        <v>39</v>
      </c>
      <c r="AX227" s="12" t="s">
        <v>86</v>
      </c>
      <c r="AY227" s="240" t="s">
        <v>127</v>
      </c>
    </row>
    <row r="228" s="1" customFormat="1" ht="16.5" customHeight="1">
      <c r="B228" s="38"/>
      <c r="C228" s="251" t="s">
        <v>333</v>
      </c>
      <c r="D228" s="251" t="s">
        <v>248</v>
      </c>
      <c r="E228" s="252" t="s">
        <v>334</v>
      </c>
      <c r="F228" s="253" t="s">
        <v>335</v>
      </c>
      <c r="G228" s="254" t="s">
        <v>280</v>
      </c>
      <c r="H228" s="255">
        <v>40.399999999999999</v>
      </c>
      <c r="I228" s="256"/>
      <c r="J228" s="257">
        <f>ROUND(I228*H228,2)</f>
        <v>0</v>
      </c>
      <c r="K228" s="253" t="s">
        <v>141</v>
      </c>
      <c r="L228" s="258"/>
      <c r="M228" s="259" t="s">
        <v>33</v>
      </c>
      <c r="N228" s="260" t="s">
        <v>49</v>
      </c>
      <c r="O228" s="79"/>
      <c r="P228" s="215">
        <f>O228*H228</f>
        <v>0</v>
      </c>
      <c r="Q228" s="215">
        <v>0.061499999999999999</v>
      </c>
      <c r="R228" s="215">
        <f>Q228*H228</f>
        <v>2.4845999999999999</v>
      </c>
      <c r="S228" s="215">
        <v>0</v>
      </c>
      <c r="T228" s="216">
        <f>S228*H228</f>
        <v>0</v>
      </c>
      <c r="AR228" s="16" t="s">
        <v>179</v>
      </c>
      <c r="AT228" s="16" t="s">
        <v>248</v>
      </c>
      <c r="AU228" s="16" t="s">
        <v>89</v>
      </c>
      <c r="AY228" s="16" t="s">
        <v>127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6" t="s">
        <v>86</v>
      </c>
      <c r="BK228" s="217">
        <f>ROUND(I228*H228,2)</f>
        <v>0</v>
      </c>
      <c r="BL228" s="16" t="s">
        <v>133</v>
      </c>
      <c r="BM228" s="16" t="s">
        <v>336</v>
      </c>
    </row>
    <row r="229" s="13" customFormat="1">
      <c r="B229" s="241"/>
      <c r="C229" s="242"/>
      <c r="D229" s="220" t="s">
        <v>135</v>
      </c>
      <c r="E229" s="243" t="s">
        <v>33</v>
      </c>
      <c r="F229" s="244" t="s">
        <v>331</v>
      </c>
      <c r="G229" s="242"/>
      <c r="H229" s="243" t="s">
        <v>33</v>
      </c>
      <c r="I229" s="245"/>
      <c r="J229" s="242"/>
      <c r="K229" s="242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135</v>
      </c>
      <c r="AU229" s="250" t="s">
        <v>89</v>
      </c>
      <c r="AV229" s="13" t="s">
        <v>86</v>
      </c>
      <c r="AW229" s="13" t="s">
        <v>39</v>
      </c>
      <c r="AX229" s="13" t="s">
        <v>78</v>
      </c>
      <c r="AY229" s="250" t="s">
        <v>127</v>
      </c>
    </row>
    <row r="230" s="11" customFormat="1">
      <c r="B230" s="218"/>
      <c r="C230" s="219"/>
      <c r="D230" s="220" t="s">
        <v>135</v>
      </c>
      <c r="E230" s="221" t="s">
        <v>33</v>
      </c>
      <c r="F230" s="222" t="s">
        <v>337</v>
      </c>
      <c r="G230" s="219"/>
      <c r="H230" s="223">
        <v>40.399999999999999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135</v>
      </c>
      <c r="AU230" s="229" t="s">
        <v>89</v>
      </c>
      <c r="AV230" s="11" t="s">
        <v>89</v>
      </c>
      <c r="AW230" s="11" t="s">
        <v>39</v>
      </c>
      <c r="AX230" s="11" t="s">
        <v>78</v>
      </c>
      <c r="AY230" s="229" t="s">
        <v>127</v>
      </c>
    </row>
    <row r="231" s="12" customFormat="1">
      <c r="B231" s="230"/>
      <c r="C231" s="231"/>
      <c r="D231" s="220" t="s">
        <v>135</v>
      </c>
      <c r="E231" s="232" t="s">
        <v>33</v>
      </c>
      <c r="F231" s="233" t="s">
        <v>137</v>
      </c>
      <c r="G231" s="231"/>
      <c r="H231" s="234">
        <v>40.399999999999999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135</v>
      </c>
      <c r="AU231" s="240" t="s">
        <v>89</v>
      </c>
      <c r="AV231" s="12" t="s">
        <v>133</v>
      </c>
      <c r="AW231" s="12" t="s">
        <v>39</v>
      </c>
      <c r="AX231" s="12" t="s">
        <v>86</v>
      </c>
      <c r="AY231" s="240" t="s">
        <v>127</v>
      </c>
    </row>
    <row r="232" s="1" customFormat="1" ht="16.5" customHeight="1">
      <c r="B232" s="38"/>
      <c r="C232" s="206" t="s">
        <v>338</v>
      </c>
      <c r="D232" s="206" t="s">
        <v>129</v>
      </c>
      <c r="E232" s="207" t="s">
        <v>339</v>
      </c>
      <c r="F232" s="208" t="s">
        <v>340</v>
      </c>
      <c r="G232" s="209" t="s">
        <v>140</v>
      </c>
      <c r="H232" s="210">
        <v>235.91</v>
      </c>
      <c r="I232" s="211"/>
      <c r="J232" s="212">
        <f>ROUND(I232*H232,2)</f>
        <v>0</v>
      </c>
      <c r="K232" s="208" t="s">
        <v>141</v>
      </c>
      <c r="L232" s="43"/>
      <c r="M232" s="213" t="s">
        <v>33</v>
      </c>
      <c r="N232" s="214" t="s">
        <v>49</v>
      </c>
      <c r="O232" s="79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AR232" s="16" t="s">
        <v>133</v>
      </c>
      <c r="AT232" s="16" t="s">
        <v>129</v>
      </c>
      <c r="AU232" s="16" t="s">
        <v>89</v>
      </c>
      <c r="AY232" s="16" t="s">
        <v>127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6" t="s">
        <v>86</v>
      </c>
      <c r="BK232" s="217">
        <f>ROUND(I232*H232,2)</f>
        <v>0</v>
      </c>
      <c r="BL232" s="16" t="s">
        <v>133</v>
      </c>
      <c r="BM232" s="16" t="s">
        <v>341</v>
      </c>
    </row>
    <row r="233" s="11" customFormat="1">
      <c r="B233" s="218"/>
      <c r="C233" s="219"/>
      <c r="D233" s="220" t="s">
        <v>135</v>
      </c>
      <c r="E233" s="221" t="s">
        <v>33</v>
      </c>
      <c r="F233" s="222" t="s">
        <v>319</v>
      </c>
      <c r="G233" s="219"/>
      <c r="H233" s="223">
        <v>235.91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135</v>
      </c>
      <c r="AU233" s="229" t="s">
        <v>89</v>
      </c>
      <c r="AV233" s="11" t="s">
        <v>89</v>
      </c>
      <c r="AW233" s="11" t="s">
        <v>39</v>
      </c>
      <c r="AX233" s="11" t="s">
        <v>78</v>
      </c>
      <c r="AY233" s="229" t="s">
        <v>127</v>
      </c>
    </row>
    <row r="234" s="12" customFormat="1">
      <c r="B234" s="230"/>
      <c r="C234" s="231"/>
      <c r="D234" s="220" t="s">
        <v>135</v>
      </c>
      <c r="E234" s="232" t="s">
        <v>33</v>
      </c>
      <c r="F234" s="233" t="s">
        <v>137</v>
      </c>
      <c r="G234" s="231"/>
      <c r="H234" s="234">
        <v>235.91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135</v>
      </c>
      <c r="AU234" s="240" t="s">
        <v>89</v>
      </c>
      <c r="AV234" s="12" t="s">
        <v>133</v>
      </c>
      <c r="AW234" s="12" t="s">
        <v>39</v>
      </c>
      <c r="AX234" s="12" t="s">
        <v>86</v>
      </c>
      <c r="AY234" s="240" t="s">
        <v>127</v>
      </c>
    </row>
    <row r="235" s="10" customFormat="1" ht="22.8" customHeight="1">
      <c r="B235" s="190"/>
      <c r="C235" s="191"/>
      <c r="D235" s="192" t="s">
        <v>77</v>
      </c>
      <c r="E235" s="204" t="s">
        <v>133</v>
      </c>
      <c r="F235" s="204" t="s">
        <v>342</v>
      </c>
      <c r="G235" s="191"/>
      <c r="H235" s="191"/>
      <c r="I235" s="194"/>
      <c r="J235" s="205">
        <f>BK235</f>
        <v>0</v>
      </c>
      <c r="K235" s="191"/>
      <c r="L235" s="196"/>
      <c r="M235" s="197"/>
      <c r="N235" s="198"/>
      <c r="O235" s="198"/>
      <c r="P235" s="199">
        <f>SUM(P236:P270)</f>
        <v>0</v>
      </c>
      <c r="Q235" s="198"/>
      <c r="R235" s="199">
        <f>SUM(R236:R270)</f>
        <v>174.50919129999997</v>
      </c>
      <c r="S235" s="198"/>
      <c r="T235" s="200">
        <f>SUM(T236:T270)</f>
        <v>0</v>
      </c>
      <c r="AR235" s="201" t="s">
        <v>86</v>
      </c>
      <c r="AT235" s="202" t="s">
        <v>77</v>
      </c>
      <c r="AU235" s="202" t="s">
        <v>86</v>
      </c>
      <c r="AY235" s="201" t="s">
        <v>127</v>
      </c>
      <c r="BK235" s="203">
        <f>SUM(BK236:BK270)</f>
        <v>0</v>
      </c>
    </row>
    <row r="236" s="1" customFormat="1" ht="16.5" customHeight="1">
      <c r="B236" s="38"/>
      <c r="C236" s="206" t="s">
        <v>343</v>
      </c>
      <c r="D236" s="206" t="s">
        <v>129</v>
      </c>
      <c r="E236" s="207" t="s">
        <v>344</v>
      </c>
      <c r="F236" s="208" t="s">
        <v>345</v>
      </c>
      <c r="G236" s="209" t="s">
        <v>147</v>
      </c>
      <c r="H236" s="210">
        <v>69.989999999999995</v>
      </c>
      <c r="I236" s="211"/>
      <c r="J236" s="212">
        <f>ROUND(I236*H236,2)</f>
        <v>0</v>
      </c>
      <c r="K236" s="208" t="s">
        <v>141</v>
      </c>
      <c r="L236" s="43"/>
      <c r="M236" s="213" t="s">
        <v>33</v>
      </c>
      <c r="N236" s="214" t="s">
        <v>49</v>
      </c>
      <c r="O236" s="79"/>
      <c r="P236" s="215">
        <f>O236*H236</f>
        <v>0</v>
      </c>
      <c r="Q236" s="215">
        <v>1.8907700000000001</v>
      </c>
      <c r="R236" s="215">
        <f>Q236*H236</f>
        <v>132.33499229999998</v>
      </c>
      <c r="S236" s="215">
        <v>0</v>
      </c>
      <c r="T236" s="216">
        <f>S236*H236</f>
        <v>0</v>
      </c>
      <c r="AR236" s="16" t="s">
        <v>133</v>
      </c>
      <c r="AT236" s="16" t="s">
        <v>129</v>
      </c>
      <c r="AU236" s="16" t="s">
        <v>89</v>
      </c>
      <c r="AY236" s="16" t="s">
        <v>127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6" t="s">
        <v>86</v>
      </c>
      <c r="BK236" s="217">
        <f>ROUND(I236*H236,2)</f>
        <v>0</v>
      </c>
      <c r="BL236" s="16" t="s">
        <v>133</v>
      </c>
      <c r="BM236" s="16" t="s">
        <v>346</v>
      </c>
    </row>
    <row r="237" s="11" customFormat="1">
      <c r="B237" s="218"/>
      <c r="C237" s="219"/>
      <c r="D237" s="220" t="s">
        <v>135</v>
      </c>
      <c r="E237" s="221" t="s">
        <v>33</v>
      </c>
      <c r="F237" s="222" t="s">
        <v>347</v>
      </c>
      <c r="G237" s="219"/>
      <c r="H237" s="223">
        <v>66.900000000000006</v>
      </c>
      <c r="I237" s="224"/>
      <c r="J237" s="219"/>
      <c r="K237" s="219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135</v>
      </c>
      <c r="AU237" s="229" t="s">
        <v>89</v>
      </c>
      <c r="AV237" s="11" t="s">
        <v>89</v>
      </c>
      <c r="AW237" s="11" t="s">
        <v>39</v>
      </c>
      <c r="AX237" s="11" t="s">
        <v>78</v>
      </c>
      <c r="AY237" s="229" t="s">
        <v>127</v>
      </c>
    </row>
    <row r="238" s="13" customFormat="1">
      <c r="B238" s="241"/>
      <c r="C238" s="242"/>
      <c r="D238" s="220" t="s">
        <v>135</v>
      </c>
      <c r="E238" s="243" t="s">
        <v>33</v>
      </c>
      <c r="F238" s="244" t="s">
        <v>348</v>
      </c>
      <c r="G238" s="242"/>
      <c r="H238" s="243" t="s">
        <v>33</v>
      </c>
      <c r="I238" s="245"/>
      <c r="J238" s="242"/>
      <c r="K238" s="242"/>
      <c r="L238" s="246"/>
      <c r="M238" s="247"/>
      <c r="N238" s="248"/>
      <c r="O238" s="248"/>
      <c r="P238" s="248"/>
      <c r="Q238" s="248"/>
      <c r="R238" s="248"/>
      <c r="S238" s="248"/>
      <c r="T238" s="249"/>
      <c r="AT238" s="250" t="s">
        <v>135</v>
      </c>
      <c r="AU238" s="250" t="s">
        <v>89</v>
      </c>
      <c r="AV238" s="13" t="s">
        <v>86</v>
      </c>
      <c r="AW238" s="13" t="s">
        <v>39</v>
      </c>
      <c r="AX238" s="13" t="s">
        <v>78</v>
      </c>
      <c r="AY238" s="250" t="s">
        <v>127</v>
      </c>
    </row>
    <row r="239" s="11" customFormat="1">
      <c r="B239" s="218"/>
      <c r="C239" s="219"/>
      <c r="D239" s="220" t="s">
        <v>135</v>
      </c>
      <c r="E239" s="221" t="s">
        <v>33</v>
      </c>
      <c r="F239" s="222" t="s">
        <v>349</v>
      </c>
      <c r="G239" s="219"/>
      <c r="H239" s="223">
        <v>2.125</v>
      </c>
      <c r="I239" s="224"/>
      <c r="J239" s="219"/>
      <c r="K239" s="219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135</v>
      </c>
      <c r="AU239" s="229" t="s">
        <v>89</v>
      </c>
      <c r="AV239" s="11" t="s">
        <v>89</v>
      </c>
      <c r="AW239" s="11" t="s">
        <v>39</v>
      </c>
      <c r="AX239" s="11" t="s">
        <v>78</v>
      </c>
      <c r="AY239" s="229" t="s">
        <v>127</v>
      </c>
    </row>
    <row r="240" s="11" customFormat="1">
      <c r="B240" s="218"/>
      <c r="C240" s="219"/>
      <c r="D240" s="220" t="s">
        <v>135</v>
      </c>
      <c r="E240" s="221" t="s">
        <v>33</v>
      </c>
      <c r="F240" s="222" t="s">
        <v>350</v>
      </c>
      <c r="G240" s="219"/>
      <c r="H240" s="223">
        <v>0.96499999999999997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135</v>
      </c>
      <c r="AU240" s="229" t="s">
        <v>89</v>
      </c>
      <c r="AV240" s="11" t="s">
        <v>89</v>
      </c>
      <c r="AW240" s="11" t="s">
        <v>39</v>
      </c>
      <c r="AX240" s="11" t="s">
        <v>78</v>
      </c>
      <c r="AY240" s="229" t="s">
        <v>127</v>
      </c>
    </row>
    <row r="241" s="12" customFormat="1">
      <c r="B241" s="230"/>
      <c r="C241" s="231"/>
      <c r="D241" s="220" t="s">
        <v>135</v>
      </c>
      <c r="E241" s="232" t="s">
        <v>33</v>
      </c>
      <c r="F241" s="233" t="s">
        <v>137</v>
      </c>
      <c r="G241" s="231"/>
      <c r="H241" s="234">
        <v>69.990000000000009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135</v>
      </c>
      <c r="AU241" s="240" t="s">
        <v>89</v>
      </c>
      <c r="AV241" s="12" t="s">
        <v>133</v>
      </c>
      <c r="AW241" s="12" t="s">
        <v>39</v>
      </c>
      <c r="AX241" s="12" t="s">
        <v>86</v>
      </c>
      <c r="AY241" s="240" t="s">
        <v>127</v>
      </c>
    </row>
    <row r="242" s="1" customFormat="1" ht="16.5" customHeight="1">
      <c r="B242" s="38"/>
      <c r="C242" s="206" t="s">
        <v>351</v>
      </c>
      <c r="D242" s="206" t="s">
        <v>129</v>
      </c>
      <c r="E242" s="207" t="s">
        <v>352</v>
      </c>
      <c r="F242" s="208" t="s">
        <v>353</v>
      </c>
      <c r="G242" s="209" t="s">
        <v>280</v>
      </c>
      <c r="H242" s="210">
        <v>9</v>
      </c>
      <c r="I242" s="211"/>
      <c r="J242" s="212">
        <f>ROUND(I242*H242,2)</f>
        <v>0</v>
      </c>
      <c r="K242" s="208" t="s">
        <v>141</v>
      </c>
      <c r="L242" s="43"/>
      <c r="M242" s="213" t="s">
        <v>33</v>
      </c>
      <c r="N242" s="214" t="s">
        <v>49</v>
      </c>
      <c r="O242" s="79"/>
      <c r="P242" s="215">
        <f>O242*H242</f>
        <v>0</v>
      </c>
      <c r="Q242" s="215">
        <v>0.0066</v>
      </c>
      <c r="R242" s="215">
        <f>Q242*H242</f>
        <v>0.059400000000000001</v>
      </c>
      <c r="S242" s="215">
        <v>0</v>
      </c>
      <c r="T242" s="216">
        <f>S242*H242</f>
        <v>0</v>
      </c>
      <c r="AR242" s="16" t="s">
        <v>133</v>
      </c>
      <c r="AT242" s="16" t="s">
        <v>129</v>
      </c>
      <c r="AU242" s="16" t="s">
        <v>89</v>
      </c>
      <c r="AY242" s="16" t="s">
        <v>127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6" t="s">
        <v>86</v>
      </c>
      <c r="BK242" s="217">
        <f>ROUND(I242*H242,2)</f>
        <v>0</v>
      </c>
      <c r="BL242" s="16" t="s">
        <v>133</v>
      </c>
      <c r="BM242" s="16" t="s">
        <v>354</v>
      </c>
    </row>
    <row r="243" s="13" customFormat="1">
      <c r="B243" s="241"/>
      <c r="C243" s="242"/>
      <c r="D243" s="220" t="s">
        <v>135</v>
      </c>
      <c r="E243" s="243" t="s">
        <v>33</v>
      </c>
      <c r="F243" s="244" t="s">
        <v>307</v>
      </c>
      <c r="G243" s="242"/>
      <c r="H243" s="243" t="s">
        <v>33</v>
      </c>
      <c r="I243" s="245"/>
      <c r="J243" s="242"/>
      <c r="K243" s="242"/>
      <c r="L243" s="246"/>
      <c r="M243" s="247"/>
      <c r="N243" s="248"/>
      <c r="O243" s="248"/>
      <c r="P243" s="248"/>
      <c r="Q243" s="248"/>
      <c r="R243" s="248"/>
      <c r="S243" s="248"/>
      <c r="T243" s="249"/>
      <c r="AT243" s="250" t="s">
        <v>135</v>
      </c>
      <c r="AU243" s="250" t="s">
        <v>89</v>
      </c>
      <c r="AV243" s="13" t="s">
        <v>86</v>
      </c>
      <c r="AW243" s="13" t="s">
        <v>39</v>
      </c>
      <c r="AX243" s="13" t="s">
        <v>78</v>
      </c>
      <c r="AY243" s="250" t="s">
        <v>127</v>
      </c>
    </row>
    <row r="244" s="11" customFormat="1">
      <c r="B244" s="218"/>
      <c r="C244" s="219"/>
      <c r="D244" s="220" t="s">
        <v>135</v>
      </c>
      <c r="E244" s="221" t="s">
        <v>33</v>
      </c>
      <c r="F244" s="222" t="s">
        <v>355</v>
      </c>
      <c r="G244" s="219"/>
      <c r="H244" s="223">
        <v>9</v>
      </c>
      <c r="I244" s="224"/>
      <c r="J244" s="219"/>
      <c r="K244" s="219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135</v>
      </c>
      <c r="AU244" s="229" t="s">
        <v>89</v>
      </c>
      <c r="AV244" s="11" t="s">
        <v>89</v>
      </c>
      <c r="AW244" s="11" t="s">
        <v>39</v>
      </c>
      <c r="AX244" s="11" t="s">
        <v>78</v>
      </c>
      <c r="AY244" s="229" t="s">
        <v>127</v>
      </c>
    </row>
    <row r="245" s="12" customFormat="1">
      <c r="B245" s="230"/>
      <c r="C245" s="231"/>
      <c r="D245" s="220" t="s">
        <v>135</v>
      </c>
      <c r="E245" s="232" t="s">
        <v>33</v>
      </c>
      <c r="F245" s="233" t="s">
        <v>137</v>
      </c>
      <c r="G245" s="231"/>
      <c r="H245" s="234">
        <v>9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135</v>
      </c>
      <c r="AU245" s="240" t="s">
        <v>89</v>
      </c>
      <c r="AV245" s="12" t="s">
        <v>133</v>
      </c>
      <c r="AW245" s="12" t="s">
        <v>39</v>
      </c>
      <c r="AX245" s="12" t="s">
        <v>86</v>
      </c>
      <c r="AY245" s="240" t="s">
        <v>127</v>
      </c>
    </row>
    <row r="246" s="1" customFormat="1" ht="16.5" customHeight="1">
      <c r="B246" s="38"/>
      <c r="C246" s="251" t="s">
        <v>356</v>
      </c>
      <c r="D246" s="251" t="s">
        <v>248</v>
      </c>
      <c r="E246" s="252" t="s">
        <v>357</v>
      </c>
      <c r="F246" s="253" t="s">
        <v>358</v>
      </c>
      <c r="G246" s="254" t="s">
        <v>280</v>
      </c>
      <c r="H246" s="255">
        <v>1.01</v>
      </c>
      <c r="I246" s="256"/>
      <c r="J246" s="257">
        <f>ROUND(I246*H246,2)</f>
        <v>0</v>
      </c>
      <c r="K246" s="253" t="s">
        <v>141</v>
      </c>
      <c r="L246" s="258"/>
      <c r="M246" s="259" t="s">
        <v>33</v>
      </c>
      <c r="N246" s="260" t="s">
        <v>49</v>
      </c>
      <c r="O246" s="79"/>
      <c r="P246" s="215">
        <f>O246*H246</f>
        <v>0</v>
      </c>
      <c r="Q246" s="215">
        <v>0.028000000000000001</v>
      </c>
      <c r="R246" s="215">
        <f>Q246*H246</f>
        <v>0.02828</v>
      </c>
      <c r="S246" s="215">
        <v>0</v>
      </c>
      <c r="T246" s="216">
        <f>S246*H246</f>
        <v>0</v>
      </c>
      <c r="AR246" s="16" t="s">
        <v>179</v>
      </c>
      <c r="AT246" s="16" t="s">
        <v>248</v>
      </c>
      <c r="AU246" s="16" t="s">
        <v>89</v>
      </c>
      <c r="AY246" s="16" t="s">
        <v>127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6" t="s">
        <v>86</v>
      </c>
      <c r="BK246" s="217">
        <f>ROUND(I246*H246,2)</f>
        <v>0</v>
      </c>
      <c r="BL246" s="16" t="s">
        <v>133</v>
      </c>
      <c r="BM246" s="16" t="s">
        <v>359</v>
      </c>
    </row>
    <row r="247" s="13" customFormat="1">
      <c r="B247" s="241"/>
      <c r="C247" s="242"/>
      <c r="D247" s="220" t="s">
        <v>135</v>
      </c>
      <c r="E247" s="243" t="s">
        <v>33</v>
      </c>
      <c r="F247" s="244" t="s">
        <v>307</v>
      </c>
      <c r="G247" s="242"/>
      <c r="H247" s="243" t="s">
        <v>33</v>
      </c>
      <c r="I247" s="245"/>
      <c r="J247" s="242"/>
      <c r="K247" s="242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135</v>
      </c>
      <c r="AU247" s="250" t="s">
        <v>89</v>
      </c>
      <c r="AV247" s="13" t="s">
        <v>86</v>
      </c>
      <c r="AW247" s="13" t="s">
        <v>39</v>
      </c>
      <c r="AX247" s="13" t="s">
        <v>78</v>
      </c>
      <c r="AY247" s="250" t="s">
        <v>127</v>
      </c>
    </row>
    <row r="248" s="11" customFormat="1">
      <c r="B248" s="218"/>
      <c r="C248" s="219"/>
      <c r="D248" s="220" t="s">
        <v>135</v>
      </c>
      <c r="E248" s="221" t="s">
        <v>33</v>
      </c>
      <c r="F248" s="222" t="s">
        <v>360</v>
      </c>
      <c r="G248" s="219"/>
      <c r="H248" s="223">
        <v>1.01</v>
      </c>
      <c r="I248" s="224"/>
      <c r="J248" s="219"/>
      <c r="K248" s="219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135</v>
      </c>
      <c r="AU248" s="229" t="s">
        <v>89</v>
      </c>
      <c r="AV248" s="11" t="s">
        <v>89</v>
      </c>
      <c r="AW248" s="11" t="s">
        <v>39</v>
      </c>
      <c r="AX248" s="11" t="s">
        <v>78</v>
      </c>
      <c r="AY248" s="229" t="s">
        <v>127</v>
      </c>
    </row>
    <row r="249" s="12" customFormat="1">
      <c r="B249" s="230"/>
      <c r="C249" s="231"/>
      <c r="D249" s="220" t="s">
        <v>135</v>
      </c>
      <c r="E249" s="232" t="s">
        <v>33</v>
      </c>
      <c r="F249" s="233" t="s">
        <v>137</v>
      </c>
      <c r="G249" s="231"/>
      <c r="H249" s="234">
        <v>1.01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135</v>
      </c>
      <c r="AU249" s="240" t="s">
        <v>89</v>
      </c>
      <c r="AV249" s="12" t="s">
        <v>133</v>
      </c>
      <c r="AW249" s="12" t="s">
        <v>39</v>
      </c>
      <c r="AX249" s="12" t="s">
        <v>86</v>
      </c>
      <c r="AY249" s="240" t="s">
        <v>127</v>
      </c>
    </row>
    <row r="250" s="1" customFormat="1" ht="16.5" customHeight="1">
      <c r="B250" s="38"/>
      <c r="C250" s="251" t="s">
        <v>361</v>
      </c>
      <c r="D250" s="251" t="s">
        <v>248</v>
      </c>
      <c r="E250" s="252" t="s">
        <v>362</v>
      </c>
      <c r="F250" s="253" t="s">
        <v>363</v>
      </c>
      <c r="G250" s="254" t="s">
        <v>280</v>
      </c>
      <c r="H250" s="255">
        <v>2.02</v>
      </c>
      <c r="I250" s="256"/>
      <c r="J250" s="257">
        <f>ROUND(I250*H250,2)</f>
        <v>0</v>
      </c>
      <c r="K250" s="253" t="s">
        <v>141</v>
      </c>
      <c r="L250" s="258"/>
      <c r="M250" s="259" t="s">
        <v>33</v>
      </c>
      <c r="N250" s="260" t="s">
        <v>49</v>
      </c>
      <c r="O250" s="79"/>
      <c r="P250" s="215">
        <f>O250*H250</f>
        <v>0</v>
      </c>
      <c r="Q250" s="215">
        <v>0.052999999999999998</v>
      </c>
      <c r="R250" s="215">
        <f>Q250*H250</f>
        <v>0.10706</v>
      </c>
      <c r="S250" s="215">
        <v>0</v>
      </c>
      <c r="T250" s="216">
        <f>S250*H250</f>
        <v>0</v>
      </c>
      <c r="AR250" s="16" t="s">
        <v>179</v>
      </c>
      <c r="AT250" s="16" t="s">
        <v>248</v>
      </c>
      <c r="AU250" s="16" t="s">
        <v>89</v>
      </c>
      <c r="AY250" s="16" t="s">
        <v>127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6" t="s">
        <v>86</v>
      </c>
      <c r="BK250" s="217">
        <f>ROUND(I250*H250,2)</f>
        <v>0</v>
      </c>
      <c r="BL250" s="16" t="s">
        <v>133</v>
      </c>
      <c r="BM250" s="16" t="s">
        <v>364</v>
      </c>
    </row>
    <row r="251" s="13" customFormat="1">
      <c r="B251" s="241"/>
      <c r="C251" s="242"/>
      <c r="D251" s="220" t="s">
        <v>135</v>
      </c>
      <c r="E251" s="243" t="s">
        <v>33</v>
      </c>
      <c r="F251" s="244" t="s">
        <v>307</v>
      </c>
      <c r="G251" s="242"/>
      <c r="H251" s="243" t="s">
        <v>33</v>
      </c>
      <c r="I251" s="245"/>
      <c r="J251" s="242"/>
      <c r="K251" s="242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135</v>
      </c>
      <c r="AU251" s="250" t="s">
        <v>89</v>
      </c>
      <c r="AV251" s="13" t="s">
        <v>86</v>
      </c>
      <c r="AW251" s="13" t="s">
        <v>39</v>
      </c>
      <c r="AX251" s="13" t="s">
        <v>78</v>
      </c>
      <c r="AY251" s="250" t="s">
        <v>127</v>
      </c>
    </row>
    <row r="252" s="11" customFormat="1">
      <c r="B252" s="218"/>
      <c r="C252" s="219"/>
      <c r="D252" s="220" t="s">
        <v>135</v>
      </c>
      <c r="E252" s="221" t="s">
        <v>33</v>
      </c>
      <c r="F252" s="222" t="s">
        <v>365</v>
      </c>
      <c r="G252" s="219"/>
      <c r="H252" s="223">
        <v>2.02</v>
      </c>
      <c r="I252" s="224"/>
      <c r="J252" s="219"/>
      <c r="K252" s="219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135</v>
      </c>
      <c r="AU252" s="229" t="s">
        <v>89</v>
      </c>
      <c r="AV252" s="11" t="s">
        <v>89</v>
      </c>
      <c r="AW252" s="11" t="s">
        <v>39</v>
      </c>
      <c r="AX252" s="11" t="s">
        <v>78</v>
      </c>
      <c r="AY252" s="229" t="s">
        <v>127</v>
      </c>
    </row>
    <row r="253" s="12" customFormat="1">
      <c r="B253" s="230"/>
      <c r="C253" s="231"/>
      <c r="D253" s="220" t="s">
        <v>135</v>
      </c>
      <c r="E253" s="232" t="s">
        <v>33</v>
      </c>
      <c r="F253" s="233" t="s">
        <v>137</v>
      </c>
      <c r="G253" s="231"/>
      <c r="H253" s="234">
        <v>2.02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135</v>
      </c>
      <c r="AU253" s="240" t="s">
        <v>89</v>
      </c>
      <c r="AV253" s="12" t="s">
        <v>133</v>
      </c>
      <c r="AW253" s="12" t="s">
        <v>39</v>
      </c>
      <c r="AX253" s="12" t="s">
        <v>86</v>
      </c>
      <c r="AY253" s="240" t="s">
        <v>127</v>
      </c>
    </row>
    <row r="254" s="1" customFormat="1" ht="16.5" customHeight="1">
      <c r="B254" s="38"/>
      <c r="C254" s="251" t="s">
        <v>366</v>
      </c>
      <c r="D254" s="251" t="s">
        <v>248</v>
      </c>
      <c r="E254" s="252" t="s">
        <v>367</v>
      </c>
      <c r="F254" s="253" t="s">
        <v>368</v>
      </c>
      <c r="G254" s="254" t="s">
        <v>280</v>
      </c>
      <c r="H254" s="255">
        <v>2.02</v>
      </c>
      <c r="I254" s="256"/>
      <c r="J254" s="257">
        <f>ROUND(I254*H254,2)</f>
        <v>0</v>
      </c>
      <c r="K254" s="253" t="s">
        <v>141</v>
      </c>
      <c r="L254" s="258"/>
      <c r="M254" s="259" t="s">
        <v>33</v>
      </c>
      <c r="N254" s="260" t="s">
        <v>49</v>
      </c>
      <c r="O254" s="79"/>
      <c r="P254" s="215">
        <f>O254*H254</f>
        <v>0</v>
      </c>
      <c r="Q254" s="215">
        <v>0.070000000000000007</v>
      </c>
      <c r="R254" s="215">
        <f>Q254*H254</f>
        <v>0.14140000000000003</v>
      </c>
      <c r="S254" s="215">
        <v>0</v>
      </c>
      <c r="T254" s="216">
        <f>S254*H254</f>
        <v>0</v>
      </c>
      <c r="AR254" s="16" t="s">
        <v>179</v>
      </c>
      <c r="AT254" s="16" t="s">
        <v>248</v>
      </c>
      <c r="AU254" s="16" t="s">
        <v>89</v>
      </c>
      <c r="AY254" s="16" t="s">
        <v>127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6" t="s">
        <v>86</v>
      </c>
      <c r="BK254" s="217">
        <f>ROUND(I254*H254,2)</f>
        <v>0</v>
      </c>
      <c r="BL254" s="16" t="s">
        <v>133</v>
      </c>
      <c r="BM254" s="16" t="s">
        <v>369</v>
      </c>
    </row>
    <row r="255" s="13" customFormat="1">
      <c r="B255" s="241"/>
      <c r="C255" s="242"/>
      <c r="D255" s="220" t="s">
        <v>135</v>
      </c>
      <c r="E255" s="243" t="s">
        <v>33</v>
      </c>
      <c r="F255" s="244" t="s">
        <v>307</v>
      </c>
      <c r="G255" s="242"/>
      <c r="H255" s="243" t="s">
        <v>33</v>
      </c>
      <c r="I255" s="245"/>
      <c r="J255" s="242"/>
      <c r="K255" s="242"/>
      <c r="L255" s="246"/>
      <c r="M255" s="247"/>
      <c r="N255" s="248"/>
      <c r="O255" s="248"/>
      <c r="P255" s="248"/>
      <c r="Q255" s="248"/>
      <c r="R255" s="248"/>
      <c r="S255" s="248"/>
      <c r="T255" s="249"/>
      <c r="AT255" s="250" t="s">
        <v>135</v>
      </c>
      <c r="AU255" s="250" t="s">
        <v>89</v>
      </c>
      <c r="AV255" s="13" t="s">
        <v>86</v>
      </c>
      <c r="AW255" s="13" t="s">
        <v>39</v>
      </c>
      <c r="AX255" s="13" t="s">
        <v>78</v>
      </c>
      <c r="AY255" s="250" t="s">
        <v>127</v>
      </c>
    </row>
    <row r="256" s="11" customFormat="1">
      <c r="B256" s="218"/>
      <c r="C256" s="219"/>
      <c r="D256" s="220" t="s">
        <v>135</v>
      </c>
      <c r="E256" s="221" t="s">
        <v>33</v>
      </c>
      <c r="F256" s="222" t="s">
        <v>365</v>
      </c>
      <c r="G256" s="219"/>
      <c r="H256" s="223">
        <v>2.02</v>
      </c>
      <c r="I256" s="224"/>
      <c r="J256" s="219"/>
      <c r="K256" s="219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135</v>
      </c>
      <c r="AU256" s="229" t="s">
        <v>89</v>
      </c>
      <c r="AV256" s="11" t="s">
        <v>89</v>
      </c>
      <c r="AW256" s="11" t="s">
        <v>39</v>
      </c>
      <c r="AX256" s="11" t="s">
        <v>78</v>
      </c>
      <c r="AY256" s="229" t="s">
        <v>127</v>
      </c>
    </row>
    <row r="257" s="12" customFormat="1">
      <c r="B257" s="230"/>
      <c r="C257" s="231"/>
      <c r="D257" s="220" t="s">
        <v>135</v>
      </c>
      <c r="E257" s="232" t="s">
        <v>33</v>
      </c>
      <c r="F257" s="233" t="s">
        <v>137</v>
      </c>
      <c r="G257" s="231"/>
      <c r="H257" s="234">
        <v>2.02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135</v>
      </c>
      <c r="AU257" s="240" t="s">
        <v>89</v>
      </c>
      <c r="AV257" s="12" t="s">
        <v>133</v>
      </c>
      <c r="AW257" s="12" t="s">
        <v>39</v>
      </c>
      <c r="AX257" s="12" t="s">
        <v>86</v>
      </c>
      <c r="AY257" s="240" t="s">
        <v>127</v>
      </c>
    </row>
    <row r="258" s="1" customFormat="1" ht="16.5" customHeight="1">
      <c r="B258" s="38"/>
      <c r="C258" s="251" t="s">
        <v>370</v>
      </c>
      <c r="D258" s="251" t="s">
        <v>248</v>
      </c>
      <c r="E258" s="252" t="s">
        <v>371</v>
      </c>
      <c r="F258" s="253" t="s">
        <v>372</v>
      </c>
      <c r="G258" s="254" t="s">
        <v>280</v>
      </c>
      <c r="H258" s="255">
        <v>4.04</v>
      </c>
      <c r="I258" s="256"/>
      <c r="J258" s="257">
        <f>ROUND(I258*H258,2)</f>
        <v>0</v>
      </c>
      <c r="K258" s="253" t="s">
        <v>141</v>
      </c>
      <c r="L258" s="258"/>
      <c r="M258" s="259" t="s">
        <v>33</v>
      </c>
      <c r="N258" s="260" t="s">
        <v>49</v>
      </c>
      <c r="O258" s="79"/>
      <c r="P258" s="215">
        <f>O258*H258</f>
        <v>0</v>
      </c>
      <c r="Q258" s="215">
        <v>0.081000000000000003</v>
      </c>
      <c r="R258" s="215">
        <f>Q258*H258</f>
        <v>0.32724000000000003</v>
      </c>
      <c r="S258" s="215">
        <v>0</v>
      </c>
      <c r="T258" s="216">
        <f>S258*H258</f>
        <v>0</v>
      </c>
      <c r="AR258" s="16" t="s">
        <v>179</v>
      </c>
      <c r="AT258" s="16" t="s">
        <v>248</v>
      </c>
      <c r="AU258" s="16" t="s">
        <v>89</v>
      </c>
      <c r="AY258" s="16" t="s">
        <v>127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6" t="s">
        <v>86</v>
      </c>
      <c r="BK258" s="217">
        <f>ROUND(I258*H258,2)</f>
        <v>0</v>
      </c>
      <c r="BL258" s="16" t="s">
        <v>133</v>
      </c>
      <c r="BM258" s="16" t="s">
        <v>373</v>
      </c>
    </row>
    <row r="259" s="13" customFormat="1">
      <c r="B259" s="241"/>
      <c r="C259" s="242"/>
      <c r="D259" s="220" t="s">
        <v>135</v>
      </c>
      <c r="E259" s="243" t="s">
        <v>33</v>
      </c>
      <c r="F259" s="244" t="s">
        <v>307</v>
      </c>
      <c r="G259" s="242"/>
      <c r="H259" s="243" t="s">
        <v>33</v>
      </c>
      <c r="I259" s="245"/>
      <c r="J259" s="242"/>
      <c r="K259" s="242"/>
      <c r="L259" s="246"/>
      <c r="M259" s="247"/>
      <c r="N259" s="248"/>
      <c r="O259" s="248"/>
      <c r="P259" s="248"/>
      <c r="Q259" s="248"/>
      <c r="R259" s="248"/>
      <c r="S259" s="248"/>
      <c r="T259" s="249"/>
      <c r="AT259" s="250" t="s">
        <v>135</v>
      </c>
      <c r="AU259" s="250" t="s">
        <v>89</v>
      </c>
      <c r="AV259" s="13" t="s">
        <v>86</v>
      </c>
      <c r="AW259" s="13" t="s">
        <v>39</v>
      </c>
      <c r="AX259" s="13" t="s">
        <v>78</v>
      </c>
      <c r="AY259" s="250" t="s">
        <v>127</v>
      </c>
    </row>
    <row r="260" s="11" customFormat="1">
      <c r="B260" s="218"/>
      <c r="C260" s="219"/>
      <c r="D260" s="220" t="s">
        <v>135</v>
      </c>
      <c r="E260" s="221" t="s">
        <v>33</v>
      </c>
      <c r="F260" s="222" t="s">
        <v>374</v>
      </c>
      <c r="G260" s="219"/>
      <c r="H260" s="223">
        <v>4.04</v>
      </c>
      <c r="I260" s="224"/>
      <c r="J260" s="219"/>
      <c r="K260" s="219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135</v>
      </c>
      <c r="AU260" s="229" t="s">
        <v>89</v>
      </c>
      <c r="AV260" s="11" t="s">
        <v>89</v>
      </c>
      <c r="AW260" s="11" t="s">
        <v>39</v>
      </c>
      <c r="AX260" s="11" t="s">
        <v>78</v>
      </c>
      <c r="AY260" s="229" t="s">
        <v>127</v>
      </c>
    </row>
    <row r="261" s="12" customFormat="1">
      <c r="B261" s="230"/>
      <c r="C261" s="231"/>
      <c r="D261" s="220" t="s">
        <v>135</v>
      </c>
      <c r="E261" s="232" t="s">
        <v>33</v>
      </c>
      <c r="F261" s="233" t="s">
        <v>137</v>
      </c>
      <c r="G261" s="231"/>
      <c r="H261" s="234">
        <v>4.04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135</v>
      </c>
      <c r="AU261" s="240" t="s">
        <v>89</v>
      </c>
      <c r="AV261" s="12" t="s">
        <v>133</v>
      </c>
      <c r="AW261" s="12" t="s">
        <v>39</v>
      </c>
      <c r="AX261" s="12" t="s">
        <v>86</v>
      </c>
      <c r="AY261" s="240" t="s">
        <v>127</v>
      </c>
    </row>
    <row r="262" s="1" customFormat="1" ht="16.5" customHeight="1">
      <c r="B262" s="38"/>
      <c r="C262" s="206" t="s">
        <v>375</v>
      </c>
      <c r="D262" s="206" t="s">
        <v>129</v>
      </c>
      <c r="E262" s="207" t="s">
        <v>376</v>
      </c>
      <c r="F262" s="208" t="s">
        <v>377</v>
      </c>
      <c r="G262" s="209" t="s">
        <v>147</v>
      </c>
      <c r="H262" s="210">
        <v>16.899999999999999</v>
      </c>
      <c r="I262" s="211"/>
      <c r="J262" s="212">
        <f>ROUND(I262*H262,2)</f>
        <v>0</v>
      </c>
      <c r="K262" s="208" t="s">
        <v>141</v>
      </c>
      <c r="L262" s="43"/>
      <c r="M262" s="213" t="s">
        <v>33</v>
      </c>
      <c r="N262" s="214" t="s">
        <v>49</v>
      </c>
      <c r="O262" s="79"/>
      <c r="P262" s="215">
        <f>O262*H262</f>
        <v>0</v>
      </c>
      <c r="Q262" s="215">
        <v>2.4289999999999998</v>
      </c>
      <c r="R262" s="215">
        <f>Q262*H262</f>
        <v>41.050099999999993</v>
      </c>
      <c r="S262" s="215">
        <v>0</v>
      </c>
      <c r="T262" s="216">
        <f>S262*H262</f>
        <v>0</v>
      </c>
      <c r="AR262" s="16" t="s">
        <v>133</v>
      </c>
      <c r="AT262" s="16" t="s">
        <v>129</v>
      </c>
      <c r="AU262" s="16" t="s">
        <v>89</v>
      </c>
      <c r="AY262" s="16" t="s">
        <v>127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6" t="s">
        <v>86</v>
      </c>
      <c r="BK262" s="217">
        <f>ROUND(I262*H262,2)</f>
        <v>0</v>
      </c>
      <c r="BL262" s="16" t="s">
        <v>133</v>
      </c>
      <c r="BM262" s="16" t="s">
        <v>378</v>
      </c>
    </row>
    <row r="263" s="13" customFormat="1">
      <c r="B263" s="241"/>
      <c r="C263" s="242"/>
      <c r="D263" s="220" t="s">
        <v>135</v>
      </c>
      <c r="E263" s="243" t="s">
        <v>33</v>
      </c>
      <c r="F263" s="244" t="s">
        <v>379</v>
      </c>
      <c r="G263" s="242"/>
      <c r="H263" s="243" t="s">
        <v>33</v>
      </c>
      <c r="I263" s="245"/>
      <c r="J263" s="242"/>
      <c r="K263" s="242"/>
      <c r="L263" s="246"/>
      <c r="M263" s="247"/>
      <c r="N263" s="248"/>
      <c r="O263" s="248"/>
      <c r="P263" s="248"/>
      <c r="Q263" s="248"/>
      <c r="R263" s="248"/>
      <c r="S263" s="248"/>
      <c r="T263" s="249"/>
      <c r="AT263" s="250" t="s">
        <v>135</v>
      </c>
      <c r="AU263" s="250" t="s">
        <v>89</v>
      </c>
      <c r="AV263" s="13" t="s">
        <v>86</v>
      </c>
      <c r="AW263" s="13" t="s">
        <v>39</v>
      </c>
      <c r="AX263" s="13" t="s">
        <v>78</v>
      </c>
      <c r="AY263" s="250" t="s">
        <v>127</v>
      </c>
    </row>
    <row r="264" s="11" customFormat="1">
      <c r="B264" s="218"/>
      <c r="C264" s="219"/>
      <c r="D264" s="220" t="s">
        <v>135</v>
      </c>
      <c r="E264" s="221" t="s">
        <v>33</v>
      </c>
      <c r="F264" s="222" t="s">
        <v>380</v>
      </c>
      <c r="G264" s="219"/>
      <c r="H264" s="223">
        <v>16.100000000000001</v>
      </c>
      <c r="I264" s="224"/>
      <c r="J264" s="219"/>
      <c r="K264" s="219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135</v>
      </c>
      <c r="AU264" s="229" t="s">
        <v>89</v>
      </c>
      <c r="AV264" s="11" t="s">
        <v>89</v>
      </c>
      <c r="AW264" s="11" t="s">
        <v>39</v>
      </c>
      <c r="AX264" s="11" t="s">
        <v>78</v>
      </c>
      <c r="AY264" s="229" t="s">
        <v>127</v>
      </c>
    </row>
    <row r="265" s="11" customFormat="1">
      <c r="B265" s="218"/>
      <c r="C265" s="219"/>
      <c r="D265" s="220" t="s">
        <v>135</v>
      </c>
      <c r="E265" s="221" t="s">
        <v>33</v>
      </c>
      <c r="F265" s="222" t="s">
        <v>381</v>
      </c>
      <c r="G265" s="219"/>
      <c r="H265" s="223">
        <v>0.80000000000000004</v>
      </c>
      <c r="I265" s="224"/>
      <c r="J265" s="219"/>
      <c r="K265" s="219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135</v>
      </c>
      <c r="AU265" s="229" t="s">
        <v>89</v>
      </c>
      <c r="AV265" s="11" t="s">
        <v>89</v>
      </c>
      <c r="AW265" s="11" t="s">
        <v>39</v>
      </c>
      <c r="AX265" s="11" t="s">
        <v>78</v>
      </c>
      <c r="AY265" s="229" t="s">
        <v>127</v>
      </c>
    </row>
    <row r="266" s="12" customFormat="1">
      <c r="B266" s="230"/>
      <c r="C266" s="231"/>
      <c r="D266" s="220" t="s">
        <v>135</v>
      </c>
      <c r="E266" s="232" t="s">
        <v>33</v>
      </c>
      <c r="F266" s="233" t="s">
        <v>137</v>
      </c>
      <c r="G266" s="231"/>
      <c r="H266" s="234">
        <v>16.900000000000002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135</v>
      </c>
      <c r="AU266" s="240" t="s">
        <v>89</v>
      </c>
      <c r="AV266" s="12" t="s">
        <v>133</v>
      </c>
      <c r="AW266" s="12" t="s">
        <v>39</v>
      </c>
      <c r="AX266" s="12" t="s">
        <v>86</v>
      </c>
      <c r="AY266" s="240" t="s">
        <v>127</v>
      </c>
    </row>
    <row r="267" s="1" customFormat="1" ht="16.5" customHeight="1">
      <c r="B267" s="38"/>
      <c r="C267" s="206" t="s">
        <v>382</v>
      </c>
      <c r="D267" s="206" t="s">
        <v>129</v>
      </c>
      <c r="E267" s="207" t="s">
        <v>383</v>
      </c>
      <c r="F267" s="208" t="s">
        <v>384</v>
      </c>
      <c r="G267" s="209" t="s">
        <v>182</v>
      </c>
      <c r="H267" s="210">
        <v>72.099999999999994</v>
      </c>
      <c r="I267" s="211"/>
      <c r="J267" s="212">
        <f>ROUND(I267*H267,2)</f>
        <v>0</v>
      </c>
      <c r="K267" s="208" t="s">
        <v>141</v>
      </c>
      <c r="L267" s="43"/>
      <c r="M267" s="213" t="s">
        <v>33</v>
      </c>
      <c r="N267" s="214" t="s">
        <v>49</v>
      </c>
      <c r="O267" s="79"/>
      <c r="P267" s="215">
        <f>O267*H267</f>
        <v>0</v>
      </c>
      <c r="Q267" s="215">
        <v>0.0063899999999999998</v>
      </c>
      <c r="R267" s="215">
        <f>Q267*H267</f>
        <v>0.46071899999999993</v>
      </c>
      <c r="S267" s="215">
        <v>0</v>
      </c>
      <c r="T267" s="216">
        <f>S267*H267</f>
        <v>0</v>
      </c>
      <c r="AR267" s="16" t="s">
        <v>133</v>
      </c>
      <c r="AT267" s="16" t="s">
        <v>129</v>
      </c>
      <c r="AU267" s="16" t="s">
        <v>89</v>
      </c>
      <c r="AY267" s="16" t="s">
        <v>127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6" t="s">
        <v>86</v>
      </c>
      <c r="BK267" s="217">
        <f>ROUND(I267*H267,2)</f>
        <v>0</v>
      </c>
      <c r="BL267" s="16" t="s">
        <v>133</v>
      </c>
      <c r="BM267" s="16" t="s">
        <v>385</v>
      </c>
    </row>
    <row r="268" s="13" customFormat="1">
      <c r="B268" s="241"/>
      <c r="C268" s="242"/>
      <c r="D268" s="220" t="s">
        <v>135</v>
      </c>
      <c r="E268" s="243" t="s">
        <v>33</v>
      </c>
      <c r="F268" s="244" t="s">
        <v>379</v>
      </c>
      <c r="G268" s="242"/>
      <c r="H268" s="243" t="s">
        <v>33</v>
      </c>
      <c r="I268" s="245"/>
      <c r="J268" s="242"/>
      <c r="K268" s="242"/>
      <c r="L268" s="246"/>
      <c r="M268" s="247"/>
      <c r="N268" s="248"/>
      <c r="O268" s="248"/>
      <c r="P268" s="248"/>
      <c r="Q268" s="248"/>
      <c r="R268" s="248"/>
      <c r="S268" s="248"/>
      <c r="T268" s="249"/>
      <c r="AT268" s="250" t="s">
        <v>135</v>
      </c>
      <c r="AU268" s="250" t="s">
        <v>89</v>
      </c>
      <c r="AV268" s="13" t="s">
        <v>86</v>
      </c>
      <c r="AW268" s="13" t="s">
        <v>39</v>
      </c>
      <c r="AX268" s="13" t="s">
        <v>78</v>
      </c>
      <c r="AY268" s="250" t="s">
        <v>127</v>
      </c>
    </row>
    <row r="269" s="11" customFormat="1">
      <c r="B269" s="218"/>
      <c r="C269" s="219"/>
      <c r="D269" s="220" t="s">
        <v>135</v>
      </c>
      <c r="E269" s="221" t="s">
        <v>33</v>
      </c>
      <c r="F269" s="222" t="s">
        <v>386</v>
      </c>
      <c r="G269" s="219"/>
      <c r="H269" s="223">
        <v>72.099999999999994</v>
      </c>
      <c r="I269" s="224"/>
      <c r="J269" s="219"/>
      <c r="K269" s="219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135</v>
      </c>
      <c r="AU269" s="229" t="s">
        <v>89</v>
      </c>
      <c r="AV269" s="11" t="s">
        <v>89</v>
      </c>
      <c r="AW269" s="11" t="s">
        <v>39</v>
      </c>
      <c r="AX269" s="11" t="s">
        <v>78</v>
      </c>
      <c r="AY269" s="229" t="s">
        <v>127</v>
      </c>
    </row>
    <row r="270" s="12" customFormat="1">
      <c r="B270" s="230"/>
      <c r="C270" s="231"/>
      <c r="D270" s="220" t="s">
        <v>135</v>
      </c>
      <c r="E270" s="232" t="s">
        <v>33</v>
      </c>
      <c r="F270" s="233" t="s">
        <v>137</v>
      </c>
      <c r="G270" s="231"/>
      <c r="H270" s="234">
        <v>72.099999999999994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135</v>
      </c>
      <c r="AU270" s="240" t="s">
        <v>89</v>
      </c>
      <c r="AV270" s="12" t="s">
        <v>133</v>
      </c>
      <c r="AW270" s="12" t="s">
        <v>39</v>
      </c>
      <c r="AX270" s="12" t="s">
        <v>86</v>
      </c>
      <c r="AY270" s="240" t="s">
        <v>127</v>
      </c>
    </row>
    <row r="271" s="10" customFormat="1" ht="22.8" customHeight="1">
      <c r="B271" s="190"/>
      <c r="C271" s="191"/>
      <c r="D271" s="192" t="s">
        <v>77</v>
      </c>
      <c r="E271" s="204" t="s">
        <v>179</v>
      </c>
      <c r="F271" s="204" t="s">
        <v>387</v>
      </c>
      <c r="G271" s="191"/>
      <c r="H271" s="191"/>
      <c r="I271" s="194"/>
      <c r="J271" s="205">
        <f>BK271</f>
        <v>0</v>
      </c>
      <c r="K271" s="191"/>
      <c r="L271" s="196"/>
      <c r="M271" s="197"/>
      <c r="N271" s="198"/>
      <c r="O271" s="198"/>
      <c r="P271" s="199">
        <f>SUM(P272:P403)</f>
        <v>0</v>
      </c>
      <c r="Q271" s="198"/>
      <c r="R271" s="199">
        <f>SUM(R272:R403)</f>
        <v>86.087586279999982</v>
      </c>
      <c r="S271" s="198"/>
      <c r="T271" s="200">
        <f>SUM(T272:T403)</f>
        <v>0</v>
      </c>
      <c r="AR271" s="201" t="s">
        <v>86</v>
      </c>
      <c r="AT271" s="202" t="s">
        <v>77</v>
      </c>
      <c r="AU271" s="202" t="s">
        <v>86</v>
      </c>
      <c r="AY271" s="201" t="s">
        <v>127</v>
      </c>
      <c r="BK271" s="203">
        <f>SUM(BK272:BK403)</f>
        <v>0</v>
      </c>
    </row>
    <row r="272" s="1" customFormat="1" ht="16.5" customHeight="1">
      <c r="B272" s="38"/>
      <c r="C272" s="206" t="s">
        <v>388</v>
      </c>
      <c r="D272" s="206" t="s">
        <v>129</v>
      </c>
      <c r="E272" s="207" t="s">
        <v>389</v>
      </c>
      <c r="F272" s="208" t="s">
        <v>390</v>
      </c>
      <c r="G272" s="209" t="s">
        <v>140</v>
      </c>
      <c r="H272" s="210">
        <v>101.75</v>
      </c>
      <c r="I272" s="211"/>
      <c r="J272" s="212">
        <f>ROUND(I272*H272,2)</f>
        <v>0</v>
      </c>
      <c r="K272" s="208" t="s">
        <v>141</v>
      </c>
      <c r="L272" s="43"/>
      <c r="M272" s="213" t="s">
        <v>33</v>
      </c>
      <c r="N272" s="214" t="s">
        <v>49</v>
      </c>
      <c r="O272" s="79"/>
      <c r="P272" s="215">
        <f>O272*H272</f>
        <v>0</v>
      </c>
      <c r="Q272" s="215">
        <v>1.0000000000000001E-05</v>
      </c>
      <c r="R272" s="215">
        <f>Q272*H272</f>
        <v>0.0010175000000000002</v>
      </c>
      <c r="S272" s="215">
        <v>0</v>
      </c>
      <c r="T272" s="216">
        <f>S272*H272</f>
        <v>0</v>
      </c>
      <c r="AR272" s="16" t="s">
        <v>133</v>
      </c>
      <c r="AT272" s="16" t="s">
        <v>129</v>
      </c>
      <c r="AU272" s="16" t="s">
        <v>89</v>
      </c>
      <c r="AY272" s="16" t="s">
        <v>127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6" t="s">
        <v>86</v>
      </c>
      <c r="BK272" s="217">
        <f>ROUND(I272*H272,2)</f>
        <v>0</v>
      </c>
      <c r="BL272" s="16" t="s">
        <v>133</v>
      </c>
      <c r="BM272" s="16" t="s">
        <v>391</v>
      </c>
    </row>
    <row r="273" s="13" customFormat="1">
      <c r="B273" s="241"/>
      <c r="C273" s="242"/>
      <c r="D273" s="220" t="s">
        <v>135</v>
      </c>
      <c r="E273" s="243" t="s">
        <v>33</v>
      </c>
      <c r="F273" s="244" t="s">
        <v>392</v>
      </c>
      <c r="G273" s="242"/>
      <c r="H273" s="243" t="s">
        <v>33</v>
      </c>
      <c r="I273" s="245"/>
      <c r="J273" s="242"/>
      <c r="K273" s="242"/>
      <c r="L273" s="246"/>
      <c r="M273" s="247"/>
      <c r="N273" s="248"/>
      <c r="O273" s="248"/>
      <c r="P273" s="248"/>
      <c r="Q273" s="248"/>
      <c r="R273" s="248"/>
      <c r="S273" s="248"/>
      <c r="T273" s="249"/>
      <c r="AT273" s="250" t="s">
        <v>135</v>
      </c>
      <c r="AU273" s="250" t="s">
        <v>89</v>
      </c>
      <c r="AV273" s="13" t="s">
        <v>86</v>
      </c>
      <c r="AW273" s="13" t="s">
        <v>39</v>
      </c>
      <c r="AX273" s="13" t="s">
        <v>78</v>
      </c>
      <c r="AY273" s="250" t="s">
        <v>127</v>
      </c>
    </row>
    <row r="274" s="11" customFormat="1">
      <c r="B274" s="218"/>
      <c r="C274" s="219"/>
      <c r="D274" s="220" t="s">
        <v>135</v>
      </c>
      <c r="E274" s="221" t="s">
        <v>33</v>
      </c>
      <c r="F274" s="222" t="s">
        <v>393</v>
      </c>
      <c r="G274" s="219"/>
      <c r="H274" s="223">
        <v>101.75</v>
      </c>
      <c r="I274" s="224"/>
      <c r="J274" s="219"/>
      <c r="K274" s="219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135</v>
      </c>
      <c r="AU274" s="229" t="s">
        <v>89</v>
      </c>
      <c r="AV274" s="11" t="s">
        <v>89</v>
      </c>
      <c r="AW274" s="11" t="s">
        <v>39</v>
      </c>
      <c r="AX274" s="11" t="s">
        <v>78</v>
      </c>
      <c r="AY274" s="229" t="s">
        <v>127</v>
      </c>
    </row>
    <row r="275" s="12" customFormat="1">
      <c r="B275" s="230"/>
      <c r="C275" s="231"/>
      <c r="D275" s="220" t="s">
        <v>135</v>
      </c>
      <c r="E275" s="232" t="s">
        <v>33</v>
      </c>
      <c r="F275" s="233" t="s">
        <v>137</v>
      </c>
      <c r="G275" s="231"/>
      <c r="H275" s="234">
        <v>101.75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135</v>
      </c>
      <c r="AU275" s="240" t="s">
        <v>89</v>
      </c>
      <c r="AV275" s="12" t="s">
        <v>133</v>
      </c>
      <c r="AW275" s="12" t="s">
        <v>39</v>
      </c>
      <c r="AX275" s="12" t="s">
        <v>86</v>
      </c>
      <c r="AY275" s="240" t="s">
        <v>127</v>
      </c>
    </row>
    <row r="276" s="1" customFormat="1" ht="16.5" customHeight="1">
      <c r="B276" s="38"/>
      <c r="C276" s="251" t="s">
        <v>394</v>
      </c>
      <c r="D276" s="251" t="s">
        <v>248</v>
      </c>
      <c r="E276" s="252" t="s">
        <v>395</v>
      </c>
      <c r="F276" s="253" t="s">
        <v>396</v>
      </c>
      <c r="G276" s="254" t="s">
        <v>140</v>
      </c>
      <c r="H276" s="255">
        <v>104.803</v>
      </c>
      <c r="I276" s="256"/>
      <c r="J276" s="257">
        <f>ROUND(I276*H276,2)</f>
        <v>0</v>
      </c>
      <c r="K276" s="253" t="s">
        <v>33</v>
      </c>
      <c r="L276" s="258"/>
      <c r="M276" s="259" t="s">
        <v>33</v>
      </c>
      <c r="N276" s="260" t="s">
        <v>49</v>
      </c>
      <c r="O276" s="79"/>
      <c r="P276" s="215">
        <f>O276*H276</f>
        <v>0</v>
      </c>
      <c r="Q276" s="215">
        <v>0.58899999999999997</v>
      </c>
      <c r="R276" s="215">
        <f>Q276*H276</f>
        <v>61.728966999999997</v>
      </c>
      <c r="S276" s="215">
        <v>0</v>
      </c>
      <c r="T276" s="216">
        <f>S276*H276</f>
        <v>0</v>
      </c>
      <c r="AR276" s="16" t="s">
        <v>179</v>
      </c>
      <c r="AT276" s="16" t="s">
        <v>248</v>
      </c>
      <c r="AU276" s="16" t="s">
        <v>89</v>
      </c>
      <c r="AY276" s="16" t="s">
        <v>127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6" t="s">
        <v>86</v>
      </c>
      <c r="BK276" s="217">
        <f>ROUND(I276*H276,2)</f>
        <v>0</v>
      </c>
      <c r="BL276" s="16" t="s">
        <v>133</v>
      </c>
      <c r="BM276" s="16" t="s">
        <v>397</v>
      </c>
    </row>
    <row r="277" s="13" customFormat="1">
      <c r="B277" s="241"/>
      <c r="C277" s="242"/>
      <c r="D277" s="220" t="s">
        <v>135</v>
      </c>
      <c r="E277" s="243" t="s">
        <v>33</v>
      </c>
      <c r="F277" s="244" t="s">
        <v>392</v>
      </c>
      <c r="G277" s="242"/>
      <c r="H277" s="243" t="s">
        <v>33</v>
      </c>
      <c r="I277" s="245"/>
      <c r="J277" s="242"/>
      <c r="K277" s="242"/>
      <c r="L277" s="246"/>
      <c r="M277" s="247"/>
      <c r="N277" s="248"/>
      <c r="O277" s="248"/>
      <c r="P277" s="248"/>
      <c r="Q277" s="248"/>
      <c r="R277" s="248"/>
      <c r="S277" s="248"/>
      <c r="T277" s="249"/>
      <c r="AT277" s="250" t="s">
        <v>135</v>
      </c>
      <c r="AU277" s="250" t="s">
        <v>89</v>
      </c>
      <c r="AV277" s="13" t="s">
        <v>86</v>
      </c>
      <c r="AW277" s="13" t="s">
        <v>39</v>
      </c>
      <c r="AX277" s="13" t="s">
        <v>78</v>
      </c>
      <c r="AY277" s="250" t="s">
        <v>127</v>
      </c>
    </row>
    <row r="278" s="11" customFormat="1">
      <c r="B278" s="218"/>
      <c r="C278" s="219"/>
      <c r="D278" s="220" t="s">
        <v>135</v>
      </c>
      <c r="E278" s="221" t="s">
        <v>33</v>
      </c>
      <c r="F278" s="222" t="s">
        <v>398</v>
      </c>
      <c r="G278" s="219"/>
      <c r="H278" s="223">
        <v>104.803</v>
      </c>
      <c r="I278" s="224"/>
      <c r="J278" s="219"/>
      <c r="K278" s="219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135</v>
      </c>
      <c r="AU278" s="229" t="s">
        <v>89</v>
      </c>
      <c r="AV278" s="11" t="s">
        <v>89</v>
      </c>
      <c r="AW278" s="11" t="s">
        <v>39</v>
      </c>
      <c r="AX278" s="11" t="s">
        <v>78</v>
      </c>
      <c r="AY278" s="229" t="s">
        <v>127</v>
      </c>
    </row>
    <row r="279" s="12" customFormat="1">
      <c r="B279" s="230"/>
      <c r="C279" s="231"/>
      <c r="D279" s="220" t="s">
        <v>135</v>
      </c>
      <c r="E279" s="232" t="s">
        <v>33</v>
      </c>
      <c r="F279" s="233" t="s">
        <v>137</v>
      </c>
      <c r="G279" s="231"/>
      <c r="H279" s="234">
        <v>104.803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AT279" s="240" t="s">
        <v>135</v>
      </c>
      <c r="AU279" s="240" t="s">
        <v>89</v>
      </c>
      <c r="AV279" s="12" t="s">
        <v>133</v>
      </c>
      <c r="AW279" s="12" t="s">
        <v>39</v>
      </c>
      <c r="AX279" s="12" t="s">
        <v>86</v>
      </c>
      <c r="AY279" s="240" t="s">
        <v>127</v>
      </c>
    </row>
    <row r="280" s="1" customFormat="1" ht="16.5" customHeight="1">
      <c r="B280" s="38"/>
      <c r="C280" s="206" t="s">
        <v>399</v>
      </c>
      <c r="D280" s="206" t="s">
        <v>129</v>
      </c>
      <c r="E280" s="207" t="s">
        <v>400</v>
      </c>
      <c r="F280" s="208" t="s">
        <v>401</v>
      </c>
      <c r="G280" s="209" t="s">
        <v>140</v>
      </c>
      <c r="H280" s="210">
        <v>89.959999999999994</v>
      </c>
      <c r="I280" s="211"/>
      <c r="J280" s="212">
        <f>ROUND(I280*H280,2)</f>
        <v>0</v>
      </c>
      <c r="K280" s="208" t="s">
        <v>141</v>
      </c>
      <c r="L280" s="43"/>
      <c r="M280" s="213" t="s">
        <v>33</v>
      </c>
      <c r="N280" s="214" t="s">
        <v>49</v>
      </c>
      <c r="O280" s="79"/>
      <c r="P280" s="215">
        <f>O280*H280</f>
        <v>0</v>
      </c>
      <c r="Q280" s="215">
        <v>2.0000000000000002E-05</v>
      </c>
      <c r="R280" s="215">
        <f>Q280*H280</f>
        <v>0.0017991999999999999</v>
      </c>
      <c r="S280" s="215">
        <v>0</v>
      </c>
      <c r="T280" s="216">
        <f>S280*H280</f>
        <v>0</v>
      </c>
      <c r="AR280" s="16" t="s">
        <v>133</v>
      </c>
      <c r="AT280" s="16" t="s">
        <v>129</v>
      </c>
      <c r="AU280" s="16" t="s">
        <v>89</v>
      </c>
      <c r="AY280" s="16" t="s">
        <v>127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6" t="s">
        <v>86</v>
      </c>
      <c r="BK280" s="217">
        <f>ROUND(I280*H280,2)</f>
        <v>0</v>
      </c>
      <c r="BL280" s="16" t="s">
        <v>133</v>
      </c>
      <c r="BM280" s="16" t="s">
        <v>402</v>
      </c>
    </row>
    <row r="281" s="13" customFormat="1">
      <c r="B281" s="241"/>
      <c r="C281" s="242"/>
      <c r="D281" s="220" t="s">
        <v>135</v>
      </c>
      <c r="E281" s="243" t="s">
        <v>33</v>
      </c>
      <c r="F281" s="244" t="s">
        <v>392</v>
      </c>
      <c r="G281" s="242"/>
      <c r="H281" s="243" t="s">
        <v>33</v>
      </c>
      <c r="I281" s="245"/>
      <c r="J281" s="242"/>
      <c r="K281" s="242"/>
      <c r="L281" s="246"/>
      <c r="M281" s="247"/>
      <c r="N281" s="248"/>
      <c r="O281" s="248"/>
      <c r="P281" s="248"/>
      <c r="Q281" s="248"/>
      <c r="R281" s="248"/>
      <c r="S281" s="248"/>
      <c r="T281" s="249"/>
      <c r="AT281" s="250" t="s">
        <v>135</v>
      </c>
      <c r="AU281" s="250" t="s">
        <v>89</v>
      </c>
      <c r="AV281" s="13" t="s">
        <v>86</v>
      </c>
      <c r="AW281" s="13" t="s">
        <v>39</v>
      </c>
      <c r="AX281" s="13" t="s">
        <v>78</v>
      </c>
      <c r="AY281" s="250" t="s">
        <v>127</v>
      </c>
    </row>
    <row r="282" s="11" customFormat="1">
      <c r="B282" s="218"/>
      <c r="C282" s="219"/>
      <c r="D282" s="220" t="s">
        <v>135</v>
      </c>
      <c r="E282" s="221" t="s">
        <v>33</v>
      </c>
      <c r="F282" s="222" t="s">
        <v>403</v>
      </c>
      <c r="G282" s="219"/>
      <c r="H282" s="223">
        <v>89.959999999999994</v>
      </c>
      <c r="I282" s="224"/>
      <c r="J282" s="219"/>
      <c r="K282" s="219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135</v>
      </c>
      <c r="AU282" s="229" t="s">
        <v>89</v>
      </c>
      <c r="AV282" s="11" t="s">
        <v>89</v>
      </c>
      <c r="AW282" s="11" t="s">
        <v>39</v>
      </c>
      <c r="AX282" s="11" t="s">
        <v>78</v>
      </c>
      <c r="AY282" s="229" t="s">
        <v>127</v>
      </c>
    </row>
    <row r="283" s="12" customFormat="1">
      <c r="B283" s="230"/>
      <c r="C283" s="231"/>
      <c r="D283" s="220" t="s">
        <v>135</v>
      </c>
      <c r="E283" s="232" t="s">
        <v>33</v>
      </c>
      <c r="F283" s="233" t="s">
        <v>137</v>
      </c>
      <c r="G283" s="231"/>
      <c r="H283" s="234">
        <v>89.959999999999994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135</v>
      </c>
      <c r="AU283" s="240" t="s">
        <v>89</v>
      </c>
      <c r="AV283" s="12" t="s">
        <v>133</v>
      </c>
      <c r="AW283" s="12" t="s">
        <v>39</v>
      </c>
      <c r="AX283" s="12" t="s">
        <v>86</v>
      </c>
      <c r="AY283" s="240" t="s">
        <v>127</v>
      </c>
    </row>
    <row r="284" s="1" customFormat="1" ht="16.5" customHeight="1">
      <c r="B284" s="38"/>
      <c r="C284" s="251" t="s">
        <v>404</v>
      </c>
      <c r="D284" s="251" t="s">
        <v>248</v>
      </c>
      <c r="E284" s="252" t="s">
        <v>405</v>
      </c>
      <c r="F284" s="253" t="s">
        <v>406</v>
      </c>
      <c r="G284" s="254" t="s">
        <v>140</v>
      </c>
      <c r="H284" s="255">
        <v>90.859999999999999</v>
      </c>
      <c r="I284" s="256"/>
      <c r="J284" s="257">
        <f>ROUND(I284*H284,2)</f>
        <v>0</v>
      </c>
      <c r="K284" s="253" t="s">
        <v>141</v>
      </c>
      <c r="L284" s="258"/>
      <c r="M284" s="259" t="s">
        <v>33</v>
      </c>
      <c r="N284" s="260" t="s">
        <v>49</v>
      </c>
      <c r="O284" s="79"/>
      <c r="P284" s="215">
        <f>O284*H284</f>
        <v>0</v>
      </c>
      <c r="Q284" s="215">
        <v>0.01273</v>
      </c>
      <c r="R284" s="215">
        <f>Q284*H284</f>
        <v>1.1566478</v>
      </c>
      <c r="S284" s="215">
        <v>0</v>
      </c>
      <c r="T284" s="216">
        <f>S284*H284</f>
        <v>0</v>
      </c>
      <c r="AR284" s="16" t="s">
        <v>179</v>
      </c>
      <c r="AT284" s="16" t="s">
        <v>248</v>
      </c>
      <c r="AU284" s="16" t="s">
        <v>89</v>
      </c>
      <c r="AY284" s="16" t="s">
        <v>127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6" t="s">
        <v>86</v>
      </c>
      <c r="BK284" s="217">
        <f>ROUND(I284*H284,2)</f>
        <v>0</v>
      </c>
      <c r="BL284" s="16" t="s">
        <v>133</v>
      </c>
      <c r="BM284" s="16" t="s">
        <v>407</v>
      </c>
    </row>
    <row r="285" s="13" customFormat="1">
      <c r="B285" s="241"/>
      <c r="C285" s="242"/>
      <c r="D285" s="220" t="s">
        <v>135</v>
      </c>
      <c r="E285" s="243" t="s">
        <v>33</v>
      </c>
      <c r="F285" s="244" t="s">
        <v>392</v>
      </c>
      <c r="G285" s="242"/>
      <c r="H285" s="243" t="s">
        <v>33</v>
      </c>
      <c r="I285" s="245"/>
      <c r="J285" s="242"/>
      <c r="K285" s="242"/>
      <c r="L285" s="246"/>
      <c r="M285" s="247"/>
      <c r="N285" s="248"/>
      <c r="O285" s="248"/>
      <c r="P285" s="248"/>
      <c r="Q285" s="248"/>
      <c r="R285" s="248"/>
      <c r="S285" s="248"/>
      <c r="T285" s="249"/>
      <c r="AT285" s="250" t="s">
        <v>135</v>
      </c>
      <c r="AU285" s="250" t="s">
        <v>89</v>
      </c>
      <c r="AV285" s="13" t="s">
        <v>86</v>
      </c>
      <c r="AW285" s="13" t="s">
        <v>39</v>
      </c>
      <c r="AX285" s="13" t="s">
        <v>78</v>
      </c>
      <c r="AY285" s="250" t="s">
        <v>127</v>
      </c>
    </row>
    <row r="286" s="13" customFormat="1">
      <c r="B286" s="241"/>
      <c r="C286" s="242"/>
      <c r="D286" s="220" t="s">
        <v>135</v>
      </c>
      <c r="E286" s="243" t="s">
        <v>33</v>
      </c>
      <c r="F286" s="244" t="s">
        <v>408</v>
      </c>
      <c r="G286" s="242"/>
      <c r="H286" s="243" t="s">
        <v>33</v>
      </c>
      <c r="I286" s="245"/>
      <c r="J286" s="242"/>
      <c r="K286" s="242"/>
      <c r="L286" s="246"/>
      <c r="M286" s="247"/>
      <c r="N286" s="248"/>
      <c r="O286" s="248"/>
      <c r="P286" s="248"/>
      <c r="Q286" s="248"/>
      <c r="R286" s="248"/>
      <c r="S286" s="248"/>
      <c r="T286" s="249"/>
      <c r="AT286" s="250" t="s">
        <v>135</v>
      </c>
      <c r="AU286" s="250" t="s">
        <v>89</v>
      </c>
      <c r="AV286" s="13" t="s">
        <v>86</v>
      </c>
      <c r="AW286" s="13" t="s">
        <v>39</v>
      </c>
      <c r="AX286" s="13" t="s">
        <v>78</v>
      </c>
      <c r="AY286" s="250" t="s">
        <v>127</v>
      </c>
    </row>
    <row r="287" s="11" customFormat="1">
      <c r="B287" s="218"/>
      <c r="C287" s="219"/>
      <c r="D287" s="220" t="s">
        <v>135</v>
      </c>
      <c r="E287" s="221" t="s">
        <v>33</v>
      </c>
      <c r="F287" s="222" t="s">
        <v>409</v>
      </c>
      <c r="G287" s="219"/>
      <c r="H287" s="223">
        <v>90.859999999999999</v>
      </c>
      <c r="I287" s="224"/>
      <c r="J287" s="219"/>
      <c r="K287" s="219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135</v>
      </c>
      <c r="AU287" s="229" t="s">
        <v>89</v>
      </c>
      <c r="AV287" s="11" t="s">
        <v>89</v>
      </c>
      <c r="AW287" s="11" t="s">
        <v>39</v>
      </c>
      <c r="AX287" s="11" t="s">
        <v>78</v>
      </c>
      <c r="AY287" s="229" t="s">
        <v>127</v>
      </c>
    </row>
    <row r="288" s="12" customFormat="1">
      <c r="B288" s="230"/>
      <c r="C288" s="231"/>
      <c r="D288" s="220" t="s">
        <v>135</v>
      </c>
      <c r="E288" s="232" t="s">
        <v>33</v>
      </c>
      <c r="F288" s="233" t="s">
        <v>137</v>
      </c>
      <c r="G288" s="231"/>
      <c r="H288" s="234">
        <v>90.859999999999999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135</v>
      </c>
      <c r="AU288" s="240" t="s">
        <v>89</v>
      </c>
      <c r="AV288" s="12" t="s">
        <v>133</v>
      </c>
      <c r="AW288" s="12" t="s">
        <v>39</v>
      </c>
      <c r="AX288" s="12" t="s">
        <v>86</v>
      </c>
      <c r="AY288" s="240" t="s">
        <v>127</v>
      </c>
    </row>
    <row r="289" s="1" customFormat="1" ht="16.5" customHeight="1">
      <c r="B289" s="38"/>
      <c r="C289" s="206" t="s">
        <v>410</v>
      </c>
      <c r="D289" s="206" t="s">
        <v>129</v>
      </c>
      <c r="E289" s="207" t="s">
        <v>411</v>
      </c>
      <c r="F289" s="208" t="s">
        <v>412</v>
      </c>
      <c r="G289" s="209" t="s">
        <v>140</v>
      </c>
      <c r="H289" s="210">
        <v>44.200000000000003</v>
      </c>
      <c r="I289" s="211"/>
      <c r="J289" s="212">
        <f>ROUND(I289*H289,2)</f>
        <v>0</v>
      </c>
      <c r="K289" s="208" t="s">
        <v>141</v>
      </c>
      <c r="L289" s="43"/>
      <c r="M289" s="213" t="s">
        <v>33</v>
      </c>
      <c r="N289" s="214" t="s">
        <v>49</v>
      </c>
      <c r="O289" s="79"/>
      <c r="P289" s="215">
        <f>O289*H289</f>
        <v>0</v>
      </c>
      <c r="Q289" s="215">
        <v>3.0000000000000001E-05</v>
      </c>
      <c r="R289" s="215">
        <f>Q289*H289</f>
        <v>0.0013260000000000001</v>
      </c>
      <c r="S289" s="215">
        <v>0</v>
      </c>
      <c r="T289" s="216">
        <f>S289*H289</f>
        <v>0</v>
      </c>
      <c r="AR289" s="16" t="s">
        <v>133</v>
      </c>
      <c r="AT289" s="16" t="s">
        <v>129</v>
      </c>
      <c r="AU289" s="16" t="s">
        <v>89</v>
      </c>
      <c r="AY289" s="16" t="s">
        <v>127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6" t="s">
        <v>86</v>
      </c>
      <c r="BK289" s="217">
        <f>ROUND(I289*H289,2)</f>
        <v>0</v>
      </c>
      <c r="BL289" s="16" t="s">
        <v>133</v>
      </c>
      <c r="BM289" s="16" t="s">
        <v>413</v>
      </c>
    </row>
    <row r="290" s="13" customFormat="1">
      <c r="B290" s="241"/>
      <c r="C290" s="242"/>
      <c r="D290" s="220" t="s">
        <v>135</v>
      </c>
      <c r="E290" s="243" t="s">
        <v>33</v>
      </c>
      <c r="F290" s="244" t="s">
        <v>392</v>
      </c>
      <c r="G290" s="242"/>
      <c r="H290" s="243" t="s">
        <v>33</v>
      </c>
      <c r="I290" s="245"/>
      <c r="J290" s="242"/>
      <c r="K290" s="242"/>
      <c r="L290" s="246"/>
      <c r="M290" s="247"/>
      <c r="N290" s="248"/>
      <c r="O290" s="248"/>
      <c r="P290" s="248"/>
      <c r="Q290" s="248"/>
      <c r="R290" s="248"/>
      <c r="S290" s="248"/>
      <c r="T290" s="249"/>
      <c r="AT290" s="250" t="s">
        <v>135</v>
      </c>
      <c r="AU290" s="250" t="s">
        <v>89</v>
      </c>
      <c r="AV290" s="13" t="s">
        <v>86</v>
      </c>
      <c r="AW290" s="13" t="s">
        <v>39</v>
      </c>
      <c r="AX290" s="13" t="s">
        <v>78</v>
      </c>
      <c r="AY290" s="250" t="s">
        <v>127</v>
      </c>
    </row>
    <row r="291" s="11" customFormat="1">
      <c r="B291" s="218"/>
      <c r="C291" s="219"/>
      <c r="D291" s="220" t="s">
        <v>135</v>
      </c>
      <c r="E291" s="221" t="s">
        <v>33</v>
      </c>
      <c r="F291" s="222" t="s">
        <v>414</v>
      </c>
      <c r="G291" s="219"/>
      <c r="H291" s="223">
        <v>44.200000000000003</v>
      </c>
      <c r="I291" s="224"/>
      <c r="J291" s="219"/>
      <c r="K291" s="219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135</v>
      </c>
      <c r="AU291" s="229" t="s">
        <v>89</v>
      </c>
      <c r="AV291" s="11" t="s">
        <v>89</v>
      </c>
      <c r="AW291" s="11" t="s">
        <v>39</v>
      </c>
      <c r="AX291" s="11" t="s">
        <v>78</v>
      </c>
      <c r="AY291" s="229" t="s">
        <v>127</v>
      </c>
    </row>
    <row r="292" s="12" customFormat="1">
      <c r="B292" s="230"/>
      <c r="C292" s="231"/>
      <c r="D292" s="220" t="s">
        <v>135</v>
      </c>
      <c r="E292" s="232" t="s">
        <v>33</v>
      </c>
      <c r="F292" s="233" t="s">
        <v>137</v>
      </c>
      <c r="G292" s="231"/>
      <c r="H292" s="234">
        <v>44.200000000000003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135</v>
      </c>
      <c r="AU292" s="240" t="s">
        <v>89</v>
      </c>
      <c r="AV292" s="12" t="s">
        <v>133</v>
      </c>
      <c r="AW292" s="12" t="s">
        <v>39</v>
      </c>
      <c r="AX292" s="12" t="s">
        <v>86</v>
      </c>
      <c r="AY292" s="240" t="s">
        <v>127</v>
      </c>
    </row>
    <row r="293" s="1" customFormat="1" ht="16.5" customHeight="1">
      <c r="B293" s="38"/>
      <c r="C293" s="251" t="s">
        <v>415</v>
      </c>
      <c r="D293" s="251" t="s">
        <v>248</v>
      </c>
      <c r="E293" s="252" t="s">
        <v>416</v>
      </c>
      <c r="F293" s="253" t="s">
        <v>417</v>
      </c>
      <c r="G293" s="254" t="s">
        <v>140</v>
      </c>
      <c r="H293" s="255">
        <v>44.642000000000003</v>
      </c>
      <c r="I293" s="256"/>
      <c r="J293" s="257">
        <f>ROUND(I293*H293,2)</f>
        <v>0</v>
      </c>
      <c r="K293" s="253" t="s">
        <v>141</v>
      </c>
      <c r="L293" s="258"/>
      <c r="M293" s="259" t="s">
        <v>33</v>
      </c>
      <c r="N293" s="260" t="s">
        <v>49</v>
      </c>
      <c r="O293" s="79"/>
      <c r="P293" s="215">
        <f>O293*H293</f>
        <v>0</v>
      </c>
      <c r="Q293" s="215">
        <v>0.02044</v>
      </c>
      <c r="R293" s="215">
        <f>Q293*H293</f>
        <v>0.9124824800000001</v>
      </c>
      <c r="S293" s="215">
        <v>0</v>
      </c>
      <c r="T293" s="216">
        <f>S293*H293</f>
        <v>0</v>
      </c>
      <c r="AR293" s="16" t="s">
        <v>179</v>
      </c>
      <c r="AT293" s="16" t="s">
        <v>248</v>
      </c>
      <c r="AU293" s="16" t="s">
        <v>89</v>
      </c>
      <c r="AY293" s="16" t="s">
        <v>127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6" t="s">
        <v>86</v>
      </c>
      <c r="BK293" s="217">
        <f>ROUND(I293*H293,2)</f>
        <v>0</v>
      </c>
      <c r="BL293" s="16" t="s">
        <v>133</v>
      </c>
      <c r="BM293" s="16" t="s">
        <v>418</v>
      </c>
    </row>
    <row r="294" s="13" customFormat="1">
      <c r="B294" s="241"/>
      <c r="C294" s="242"/>
      <c r="D294" s="220" t="s">
        <v>135</v>
      </c>
      <c r="E294" s="243" t="s">
        <v>33</v>
      </c>
      <c r="F294" s="244" t="s">
        <v>392</v>
      </c>
      <c r="G294" s="242"/>
      <c r="H294" s="243" t="s">
        <v>33</v>
      </c>
      <c r="I294" s="245"/>
      <c r="J294" s="242"/>
      <c r="K294" s="242"/>
      <c r="L294" s="246"/>
      <c r="M294" s="247"/>
      <c r="N294" s="248"/>
      <c r="O294" s="248"/>
      <c r="P294" s="248"/>
      <c r="Q294" s="248"/>
      <c r="R294" s="248"/>
      <c r="S294" s="248"/>
      <c r="T294" s="249"/>
      <c r="AT294" s="250" t="s">
        <v>135</v>
      </c>
      <c r="AU294" s="250" t="s">
        <v>89</v>
      </c>
      <c r="AV294" s="13" t="s">
        <v>86</v>
      </c>
      <c r="AW294" s="13" t="s">
        <v>39</v>
      </c>
      <c r="AX294" s="13" t="s">
        <v>78</v>
      </c>
      <c r="AY294" s="250" t="s">
        <v>127</v>
      </c>
    </row>
    <row r="295" s="13" customFormat="1">
      <c r="B295" s="241"/>
      <c r="C295" s="242"/>
      <c r="D295" s="220" t="s">
        <v>135</v>
      </c>
      <c r="E295" s="243" t="s">
        <v>33</v>
      </c>
      <c r="F295" s="244" t="s">
        <v>408</v>
      </c>
      <c r="G295" s="242"/>
      <c r="H295" s="243" t="s">
        <v>33</v>
      </c>
      <c r="I295" s="245"/>
      <c r="J295" s="242"/>
      <c r="K295" s="242"/>
      <c r="L295" s="246"/>
      <c r="M295" s="247"/>
      <c r="N295" s="248"/>
      <c r="O295" s="248"/>
      <c r="P295" s="248"/>
      <c r="Q295" s="248"/>
      <c r="R295" s="248"/>
      <c r="S295" s="248"/>
      <c r="T295" s="249"/>
      <c r="AT295" s="250" t="s">
        <v>135</v>
      </c>
      <c r="AU295" s="250" t="s">
        <v>89</v>
      </c>
      <c r="AV295" s="13" t="s">
        <v>86</v>
      </c>
      <c r="AW295" s="13" t="s">
        <v>39</v>
      </c>
      <c r="AX295" s="13" t="s">
        <v>78</v>
      </c>
      <c r="AY295" s="250" t="s">
        <v>127</v>
      </c>
    </row>
    <row r="296" s="11" customFormat="1">
      <c r="B296" s="218"/>
      <c r="C296" s="219"/>
      <c r="D296" s="220" t="s">
        <v>135</v>
      </c>
      <c r="E296" s="221" t="s">
        <v>33</v>
      </c>
      <c r="F296" s="222" t="s">
        <v>419</v>
      </c>
      <c r="G296" s="219"/>
      <c r="H296" s="223">
        <v>44.642000000000003</v>
      </c>
      <c r="I296" s="224"/>
      <c r="J296" s="219"/>
      <c r="K296" s="219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135</v>
      </c>
      <c r="AU296" s="229" t="s">
        <v>89</v>
      </c>
      <c r="AV296" s="11" t="s">
        <v>89</v>
      </c>
      <c r="AW296" s="11" t="s">
        <v>39</v>
      </c>
      <c r="AX296" s="11" t="s">
        <v>78</v>
      </c>
      <c r="AY296" s="229" t="s">
        <v>127</v>
      </c>
    </row>
    <row r="297" s="12" customFormat="1">
      <c r="B297" s="230"/>
      <c r="C297" s="231"/>
      <c r="D297" s="220" t="s">
        <v>135</v>
      </c>
      <c r="E297" s="232" t="s">
        <v>33</v>
      </c>
      <c r="F297" s="233" t="s">
        <v>137</v>
      </c>
      <c r="G297" s="231"/>
      <c r="H297" s="234">
        <v>44.642000000000003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135</v>
      </c>
      <c r="AU297" s="240" t="s">
        <v>89</v>
      </c>
      <c r="AV297" s="12" t="s">
        <v>133</v>
      </c>
      <c r="AW297" s="12" t="s">
        <v>39</v>
      </c>
      <c r="AX297" s="12" t="s">
        <v>86</v>
      </c>
      <c r="AY297" s="240" t="s">
        <v>127</v>
      </c>
    </row>
    <row r="298" s="1" customFormat="1" ht="16.5" customHeight="1">
      <c r="B298" s="38"/>
      <c r="C298" s="206" t="s">
        <v>420</v>
      </c>
      <c r="D298" s="206" t="s">
        <v>129</v>
      </c>
      <c r="E298" s="207" t="s">
        <v>421</v>
      </c>
      <c r="F298" s="208" t="s">
        <v>422</v>
      </c>
      <c r="G298" s="209" t="s">
        <v>280</v>
      </c>
      <c r="H298" s="210">
        <v>4</v>
      </c>
      <c r="I298" s="211"/>
      <c r="J298" s="212">
        <f>ROUND(I298*H298,2)</f>
        <v>0</v>
      </c>
      <c r="K298" s="208" t="s">
        <v>141</v>
      </c>
      <c r="L298" s="43"/>
      <c r="M298" s="213" t="s">
        <v>33</v>
      </c>
      <c r="N298" s="214" t="s">
        <v>49</v>
      </c>
      <c r="O298" s="79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AR298" s="16" t="s">
        <v>133</v>
      </c>
      <c r="AT298" s="16" t="s">
        <v>129</v>
      </c>
      <c r="AU298" s="16" t="s">
        <v>89</v>
      </c>
      <c r="AY298" s="16" t="s">
        <v>127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6" t="s">
        <v>86</v>
      </c>
      <c r="BK298" s="217">
        <f>ROUND(I298*H298,2)</f>
        <v>0</v>
      </c>
      <c r="BL298" s="16" t="s">
        <v>133</v>
      </c>
      <c r="BM298" s="16" t="s">
        <v>423</v>
      </c>
    </row>
    <row r="299" s="13" customFormat="1">
      <c r="B299" s="241"/>
      <c r="C299" s="242"/>
      <c r="D299" s="220" t="s">
        <v>135</v>
      </c>
      <c r="E299" s="243" t="s">
        <v>33</v>
      </c>
      <c r="F299" s="244" t="s">
        <v>424</v>
      </c>
      <c r="G299" s="242"/>
      <c r="H299" s="243" t="s">
        <v>33</v>
      </c>
      <c r="I299" s="245"/>
      <c r="J299" s="242"/>
      <c r="K299" s="242"/>
      <c r="L299" s="246"/>
      <c r="M299" s="247"/>
      <c r="N299" s="248"/>
      <c r="O299" s="248"/>
      <c r="P299" s="248"/>
      <c r="Q299" s="248"/>
      <c r="R299" s="248"/>
      <c r="S299" s="248"/>
      <c r="T299" s="249"/>
      <c r="AT299" s="250" t="s">
        <v>135</v>
      </c>
      <c r="AU299" s="250" t="s">
        <v>89</v>
      </c>
      <c r="AV299" s="13" t="s">
        <v>86</v>
      </c>
      <c r="AW299" s="13" t="s">
        <v>39</v>
      </c>
      <c r="AX299" s="13" t="s">
        <v>78</v>
      </c>
      <c r="AY299" s="250" t="s">
        <v>127</v>
      </c>
    </row>
    <row r="300" s="11" customFormat="1">
      <c r="B300" s="218"/>
      <c r="C300" s="219"/>
      <c r="D300" s="220" t="s">
        <v>135</v>
      </c>
      <c r="E300" s="221" t="s">
        <v>33</v>
      </c>
      <c r="F300" s="222" t="s">
        <v>425</v>
      </c>
      <c r="G300" s="219"/>
      <c r="H300" s="223">
        <v>4</v>
      </c>
      <c r="I300" s="224"/>
      <c r="J300" s="219"/>
      <c r="K300" s="219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135</v>
      </c>
      <c r="AU300" s="229" t="s">
        <v>89</v>
      </c>
      <c r="AV300" s="11" t="s">
        <v>89</v>
      </c>
      <c r="AW300" s="11" t="s">
        <v>39</v>
      </c>
      <c r="AX300" s="11" t="s">
        <v>78</v>
      </c>
      <c r="AY300" s="229" t="s">
        <v>127</v>
      </c>
    </row>
    <row r="301" s="12" customFormat="1">
      <c r="B301" s="230"/>
      <c r="C301" s="231"/>
      <c r="D301" s="220" t="s">
        <v>135</v>
      </c>
      <c r="E301" s="232" t="s">
        <v>33</v>
      </c>
      <c r="F301" s="233" t="s">
        <v>137</v>
      </c>
      <c r="G301" s="231"/>
      <c r="H301" s="234">
        <v>4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135</v>
      </c>
      <c r="AU301" s="240" t="s">
        <v>89</v>
      </c>
      <c r="AV301" s="12" t="s">
        <v>133</v>
      </c>
      <c r="AW301" s="12" t="s">
        <v>39</v>
      </c>
      <c r="AX301" s="12" t="s">
        <v>86</v>
      </c>
      <c r="AY301" s="240" t="s">
        <v>127</v>
      </c>
    </row>
    <row r="302" s="1" customFormat="1" ht="16.5" customHeight="1">
      <c r="B302" s="38"/>
      <c r="C302" s="251" t="s">
        <v>426</v>
      </c>
      <c r="D302" s="251" t="s">
        <v>248</v>
      </c>
      <c r="E302" s="252" t="s">
        <v>427</v>
      </c>
      <c r="F302" s="253" t="s">
        <v>428</v>
      </c>
      <c r="G302" s="254" t="s">
        <v>280</v>
      </c>
      <c r="H302" s="255">
        <v>2.02</v>
      </c>
      <c r="I302" s="256"/>
      <c r="J302" s="257">
        <f>ROUND(I302*H302,2)</f>
        <v>0</v>
      </c>
      <c r="K302" s="253" t="s">
        <v>141</v>
      </c>
      <c r="L302" s="258"/>
      <c r="M302" s="259" t="s">
        <v>33</v>
      </c>
      <c r="N302" s="260" t="s">
        <v>49</v>
      </c>
      <c r="O302" s="79"/>
      <c r="P302" s="215">
        <f>O302*H302</f>
        <v>0</v>
      </c>
      <c r="Q302" s="215">
        <v>0.00069999999999999999</v>
      </c>
      <c r="R302" s="215">
        <f>Q302*H302</f>
        <v>0.0014139999999999999</v>
      </c>
      <c r="S302" s="215">
        <v>0</v>
      </c>
      <c r="T302" s="216">
        <f>S302*H302</f>
        <v>0</v>
      </c>
      <c r="AR302" s="16" t="s">
        <v>179</v>
      </c>
      <c r="AT302" s="16" t="s">
        <v>248</v>
      </c>
      <c r="AU302" s="16" t="s">
        <v>89</v>
      </c>
      <c r="AY302" s="16" t="s">
        <v>127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6" t="s">
        <v>86</v>
      </c>
      <c r="BK302" s="217">
        <f>ROUND(I302*H302,2)</f>
        <v>0</v>
      </c>
      <c r="BL302" s="16" t="s">
        <v>133</v>
      </c>
      <c r="BM302" s="16" t="s">
        <v>429</v>
      </c>
    </row>
    <row r="303" s="13" customFormat="1">
      <c r="B303" s="241"/>
      <c r="C303" s="242"/>
      <c r="D303" s="220" t="s">
        <v>135</v>
      </c>
      <c r="E303" s="243" t="s">
        <v>33</v>
      </c>
      <c r="F303" s="244" t="s">
        <v>424</v>
      </c>
      <c r="G303" s="242"/>
      <c r="H303" s="243" t="s">
        <v>33</v>
      </c>
      <c r="I303" s="245"/>
      <c r="J303" s="242"/>
      <c r="K303" s="242"/>
      <c r="L303" s="246"/>
      <c r="M303" s="247"/>
      <c r="N303" s="248"/>
      <c r="O303" s="248"/>
      <c r="P303" s="248"/>
      <c r="Q303" s="248"/>
      <c r="R303" s="248"/>
      <c r="S303" s="248"/>
      <c r="T303" s="249"/>
      <c r="AT303" s="250" t="s">
        <v>135</v>
      </c>
      <c r="AU303" s="250" t="s">
        <v>89</v>
      </c>
      <c r="AV303" s="13" t="s">
        <v>86</v>
      </c>
      <c r="AW303" s="13" t="s">
        <v>39</v>
      </c>
      <c r="AX303" s="13" t="s">
        <v>78</v>
      </c>
      <c r="AY303" s="250" t="s">
        <v>127</v>
      </c>
    </row>
    <row r="304" s="11" customFormat="1">
      <c r="B304" s="218"/>
      <c r="C304" s="219"/>
      <c r="D304" s="220" t="s">
        <v>135</v>
      </c>
      <c r="E304" s="221" t="s">
        <v>33</v>
      </c>
      <c r="F304" s="222" t="s">
        <v>430</v>
      </c>
      <c r="G304" s="219"/>
      <c r="H304" s="223">
        <v>2.02</v>
      </c>
      <c r="I304" s="224"/>
      <c r="J304" s="219"/>
      <c r="K304" s="219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135</v>
      </c>
      <c r="AU304" s="229" t="s">
        <v>89</v>
      </c>
      <c r="AV304" s="11" t="s">
        <v>89</v>
      </c>
      <c r="AW304" s="11" t="s">
        <v>39</v>
      </c>
      <c r="AX304" s="11" t="s">
        <v>78</v>
      </c>
      <c r="AY304" s="229" t="s">
        <v>127</v>
      </c>
    </row>
    <row r="305" s="12" customFormat="1">
      <c r="B305" s="230"/>
      <c r="C305" s="231"/>
      <c r="D305" s="220" t="s">
        <v>135</v>
      </c>
      <c r="E305" s="232" t="s">
        <v>33</v>
      </c>
      <c r="F305" s="233" t="s">
        <v>137</v>
      </c>
      <c r="G305" s="231"/>
      <c r="H305" s="234">
        <v>2.02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AT305" s="240" t="s">
        <v>135</v>
      </c>
      <c r="AU305" s="240" t="s">
        <v>89</v>
      </c>
      <c r="AV305" s="12" t="s">
        <v>133</v>
      </c>
      <c r="AW305" s="12" t="s">
        <v>39</v>
      </c>
      <c r="AX305" s="12" t="s">
        <v>86</v>
      </c>
      <c r="AY305" s="240" t="s">
        <v>127</v>
      </c>
    </row>
    <row r="306" s="1" customFormat="1" ht="16.5" customHeight="1">
      <c r="B306" s="38"/>
      <c r="C306" s="251" t="s">
        <v>431</v>
      </c>
      <c r="D306" s="251" t="s">
        <v>248</v>
      </c>
      <c r="E306" s="252" t="s">
        <v>432</v>
      </c>
      <c r="F306" s="253" t="s">
        <v>433</v>
      </c>
      <c r="G306" s="254" t="s">
        <v>280</v>
      </c>
      <c r="H306" s="255">
        <v>2.02</v>
      </c>
      <c r="I306" s="256"/>
      <c r="J306" s="257">
        <f>ROUND(I306*H306,2)</f>
        <v>0</v>
      </c>
      <c r="K306" s="253" t="s">
        <v>141</v>
      </c>
      <c r="L306" s="258"/>
      <c r="M306" s="259" t="s">
        <v>33</v>
      </c>
      <c r="N306" s="260" t="s">
        <v>49</v>
      </c>
      <c r="O306" s="79"/>
      <c r="P306" s="215">
        <f>O306*H306</f>
        <v>0</v>
      </c>
      <c r="Q306" s="215">
        <v>0.00069999999999999999</v>
      </c>
      <c r="R306" s="215">
        <f>Q306*H306</f>
        <v>0.0014139999999999999</v>
      </c>
      <c r="S306" s="215">
        <v>0</v>
      </c>
      <c r="T306" s="216">
        <f>S306*H306</f>
        <v>0</v>
      </c>
      <c r="AR306" s="16" t="s">
        <v>179</v>
      </c>
      <c r="AT306" s="16" t="s">
        <v>248</v>
      </c>
      <c r="AU306" s="16" t="s">
        <v>89</v>
      </c>
      <c r="AY306" s="16" t="s">
        <v>127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6" t="s">
        <v>86</v>
      </c>
      <c r="BK306" s="217">
        <f>ROUND(I306*H306,2)</f>
        <v>0</v>
      </c>
      <c r="BL306" s="16" t="s">
        <v>133</v>
      </c>
      <c r="BM306" s="16" t="s">
        <v>434</v>
      </c>
    </row>
    <row r="307" s="13" customFormat="1">
      <c r="B307" s="241"/>
      <c r="C307" s="242"/>
      <c r="D307" s="220" t="s">
        <v>135</v>
      </c>
      <c r="E307" s="243" t="s">
        <v>33</v>
      </c>
      <c r="F307" s="244" t="s">
        <v>424</v>
      </c>
      <c r="G307" s="242"/>
      <c r="H307" s="243" t="s">
        <v>33</v>
      </c>
      <c r="I307" s="245"/>
      <c r="J307" s="242"/>
      <c r="K307" s="242"/>
      <c r="L307" s="246"/>
      <c r="M307" s="247"/>
      <c r="N307" s="248"/>
      <c r="O307" s="248"/>
      <c r="P307" s="248"/>
      <c r="Q307" s="248"/>
      <c r="R307" s="248"/>
      <c r="S307" s="248"/>
      <c r="T307" s="249"/>
      <c r="AT307" s="250" t="s">
        <v>135</v>
      </c>
      <c r="AU307" s="250" t="s">
        <v>89</v>
      </c>
      <c r="AV307" s="13" t="s">
        <v>86</v>
      </c>
      <c r="AW307" s="13" t="s">
        <v>39</v>
      </c>
      <c r="AX307" s="13" t="s">
        <v>78</v>
      </c>
      <c r="AY307" s="250" t="s">
        <v>127</v>
      </c>
    </row>
    <row r="308" s="11" customFormat="1">
      <c r="B308" s="218"/>
      <c r="C308" s="219"/>
      <c r="D308" s="220" t="s">
        <v>135</v>
      </c>
      <c r="E308" s="221" t="s">
        <v>33</v>
      </c>
      <c r="F308" s="222" t="s">
        <v>430</v>
      </c>
      <c r="G308" s="219"/>
      <c r="H308" s="223">
        <v>2.02</v>
      </c>
      <c r="I308" s="224"/>
      <c r="J308" s="219"/>
      <c r="K308" s="219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135</v>
      </c>
      <c r="AU308" s="229" t="s">
        <v>89</v>
      </c>
      <c r="AV308" s="11" t="s">
        <v>89</v>
      </c>
      <c r="AW308" s="11" t="s">
        <v>39</v>
      </c>
      <c r="AX308" s="11" t="s">
        <v>78</v>
      </c>
      <c r="AY308" s="229" t="s">
        <v>127</v>
      </c>
    </row>
    <row r="309" s="12" customFormat="1">
      <c r="B309" s="230"/>
      <c r="C309" s="231"/>
      <c r="D309" s="220" t="s">
        <v>135</v>
      </c>
      <c r="E309" s="232" t="s">
        <v>33</v>
      </c>
      <c r="F309" s="233" t="s">
        <v>137</v>
      </c>
      <c r="G309" s="231"/>
      <c r="H309" s="234">
        <v>2.02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135</v>
      </c>
      <c r="AU309" s="240" t="s">
        <v>89</v>
      </c>
      <c r="AV309" s="12" t="s">
        <v>133</v>
      </c>
      <c r="AW309" s="12" t="s">
        <v>39</v>
      </c>
      <c r="AX309" s="12" t="s">
        <v>86</v>
      </c>
      <c r="AY309" s="240" t="s">
        <v>127</v>
      </c>
    </row>
    <row r="310" s="1" customFormat="1" ht="16.5" customHeight="1">
      <c r="B310" s="38"/>
      <c r="C310" s="206" t="s">
        <v>435</v>
      </c>
      <c r="D310" s="206" t="s">
        <v>129</v>
      </c>
      <c r="E310" s="207" t="s">
        <v>436</v>
      </c>
      <c r="F310" s="208" t="s">
        <v>437</v>
      </c>
      <c r="G310" s="209" t="s">
        <v>280</v>
      </c>
      <c r="H310" s="210">
        <v>8</v>
      </c>
      <c r="I310" s="211"/>
      <c r="J310" s="212">
        <f>ROUND(I310*H310,2)</f>
        <v>0</v>
      </c>
      <c r="K310" s="208" t="s">
        <v>141</v>
      </c>
      <c r="L310" s="43"/>
      <c r="M310" s="213" t="s">
        <v>33</v>
      </c>
      <c r="N310" s="214" t="s">
        <v>49</v>
      </c>
      <c r="O310" s="79"/>
      <c r="P310" s="215">
        <f>O310*H310</f>
        <v>0</v>
      </c>
      <c r="Q310" s="215">
        <v>0.0091800000000000007</v>
      </c>
      <c r="R310" s="215">
        <f>Q310*H310</f>
        <v>0.073440000000000005</v>
      </c>
      <c r="S310" s="215">
        <v>0</v>
      </c>
      <c r="T310" s="216">
        <f>S310*H310</f>
        <v>0</v>
      </c>
      <c r="AR310" s="16" t="s">
        <v>133</v>
      </c>
      <c r="AT310" s="16" t="s">
        <v>129</v>
      </c>
      <c r="AU310" s="16" t="s">
        <v>89</v>
      </c>
      <c r="AY310" s="16" t="s">
        <v>127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6" t="s">
        <v>86</v>
      </c>
      <c r="BK310" s="217">
        <f>ROUND(I310*H310,2)</f>
        <v>0</v>
      </c>
      <c r="BL310" s="16" t="s">
        <v>133</v>
      </c>
      <c r="BM310" s="16" t="s">
        <v>438</v>
      </c>
    </row>
    <row r="311" s="13" customFormat="1">
      <c r="B311" s="241"/>
      <c r="C311" s="242"/>
      <c r="D311" s="220" t="s">
        <v>135</v>
      </c>
      <c r="E311" s="243" t="s">
        <v>33</v>
      </c>
      <c r="F311" s="244" t="s">
        <v>307</v>
      </c>
      <c r="G311" s="242"/>
      <c r="H311" s="243" t="s">
        <v>33</v>
      </c>
      <c r="I311" s="245"/>
      <c r="J311" s="242"/>
      <c r="K311" s="242"/>
      <c r="L311" s="246"/>
      <c r="M311" s="247"/>
      <c r="N311" s="248"/>
      <c r="O311" s="248"/>
      <c r="P311" s="248"/>
      <c r="Q311" s="248"/>
      <c r="R311" s="248"/>
      <c r="S311" s="248"/>
      <c r="T311" s="249"/>
      <c r="AT311" s="250" t="s">
        <v>135</v>
      </c>
      <c r="AU311" s="250" t="s">
        <v>89</v>
      </c>
      <c r="AV311" s="13" t="s">
        <v>86</v>
      </c>
      <c r="AW311" s="13" t="s">
        <v>39</v>
      </c>
      <c r="AX311" s="13" t="s">
        <v>78</v>
      </c>
      <c r="AY311" s="250" t="s">
        <v>127</v>
      </c>
    </row>
    <row r="312" s="11" customFormat="1">
      <c r="B312" s="218"/>
      <c r="C312" s="219"/>
      <c r="D312" s="220" t="s">
        <v>135</v>
      </c>
      <c r="E312" s="221" t="s">
        <v>33</v>
      </c>
      <c r="F312" s="222" t="s">
        <v>439</v>
      </c>
      <c r="G312" s="219"/>
      <c r="H312" s="223">
        <v>8</v>
      </c>
      <c r="I312" s="224"/>
      <c r="J312" s="219"/>
      <c r="K312" s="219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135</v>
      </c>
      <c r="AU312" s="229" t="s">
        <v>89</v>
      </c>
      <c r="AV312" s="11" t="s">
        <v>89</v>
      </c>
      <c r="AW312" s="11" t="s">
        <v>39</v>
      </c>
      <c r="AX312" s="11" t="s">
        <v>78</v>
      </c>
      <c r="AY312" s="229" t="s">
        <v>127</v>
      </c>
    </row>
    <row r="313" s="12" customFormat="1">
      <c r="B313" s="230"/>
      <c r="C313" s="231"/>
      <c r="D313" s="220" t="s">
        <v>135</v>
      </c>
      <c r="E313" s="232" t="s">
        <v>33</v>
      </c>
      <c r="F313" s="233" t="s">
        <v>137</v>
      </c>
      <c r="G313" s="231"/>
      <c r="H313" s="234">
        <v>8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135</v>
      </c>
      <c r="AU313" s="240" t="s">
        <v>89</v>
      </c>
      <c r="AV313" s="12" t="s">
        <v>133</v>
      </c>
      <c r="AW313" s="12" t="s">
        <v>39</v>
      </c>
      <c r="AX313" s="12" t="s">
        <v>86</v>
      </c>
      <c r="AY313" s="240" t="s">
        <v>127</v>
      </c>
    </row>
    <row r="314" s="1" customFormat="1" ht="16.5" customHeight="1">
      <c r="B314" s="38"/>
      <c r="C314" s="251" t="s">
        <v>440</v>
      </c>
      <c r="D314" s="251" t="s">
        <v>248</v>
      </c>
      <c r="E314" s="252" t="s">
        <v>441</v>
      </c>
      <c r="F314" s="253" t="s">
        <v>442</v>
      </c>
      <c r="G314" s="254" t="s">
        <v>280</v>
      </c>
      <c r="H314" s="255">
        <v>2.02</v>
      </c>
      <c r="I314" s="256"/>
      <c r="J314" s="257">
        <f>ROUND(I314*H314,2)</f>
        <v>0</v>
      </c>
      <c r="K314" s="253" t="s">
        <v>141</v>
      </c>
      <c r="L314" s="258"/>
      <c r="M314" s="259" t="s">
        <v>33</v>
      </c>
      <c r="N314" s="260" t="s">
        <v>49</v>
      </c>
      <c r="O314" s="79"/>
      <c r="P314" s="215">
        <f>O314*H314</f>
        <v>0</v>
      </c>
      <c r="Q314" s="215">
        <v>0.26200000000000001</v>
      </c>
      <c r="R314" s="215">
        <f>Q314*H314</f>
        <v>0.52924000000000004</v>
      </c>
      <c r="S314" s="215">
        <v>0</v>
      </c>
      <c r="T314" s="216">
        <f>S314*H314</f>
        <v>0</v>
      </c>
      <c r="AR314" s="16" t="s">
        <v>179</v>
      </c>
      <c r="AT314" s="16" t="s">
        <v>248</v>
      </c>
      <c r="AU314" s="16" t="s">
        <v>89</v>
      </c>
      <c r="AY314" s="16" t="s">
        <v>127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6" t="s">
        <v>86</v>
      </c>
      <c r="BK314" s="217">
        <f>ROUND(I314*H314,2)</f>
        <v>0</v>
      </c>
      <c r="BL314" s="16" t="s">
        <v>133</v>
      </c>
      <c r="BM314" s="16" t="s">
        <v>443</v>
      </c>
    </row>
    <row r="315" s="13" customFormat="1">
      <c r="B315" s="241"/>
      <c r="C315" s="242"/>
      <c r="D315" s="220" t="s">
        <v>135</v>
      </c>
      <c r="E315" s="243" t="s">
        <v>33</v>
      </c>
      <c r="F315" s="244" t="s">
        <v>307</v>
      </c>
      <c r="G315" s="242"/>
      <c r="H315" s="243" t="s">
        <v>33</v>
      </c>
      <c r="I315" s="245"/>
      <c r="J315" s="242"/>
      <c r="K315" s="242"/>
      <c r="L315" s="246"/>
      <c r="M315" s="247"/>
      <c r="N315" s="248"/>
      <c r="O315" s="248"/>
      <c r="P315" s="248"/>
      <c r="Q315" s="248"/>
      <c r="R315" s="248"/>
      <c r="S315" s="248"/>
      <c r="T315" s="249"/>
      <c r="AT315" s="250" t="s">
        <v>135</v>
      </c>
      <c r="AU315" s="250" t="s">
        <v>89</v>
      </c>
      <c r="AV315" s="13" t="s">
        <v>86</v>
      </c>
      <c r="AW315" s="13" t="s">
        <v>39</v>
      </c>
      <c r="AX315" s="13" t="s">
        <v>78</v>
      </c>
      <c r="AY315" s="250" t="s">
        <v>127</v>
      </c>
    </row>
    <row r="316" s="11" customFormat="1">
      <c r="B316" s="218"/>
      <c r="C316" s="219"/>
      <c r="D316" s="220" t="s">
        <v>135</v>
      </c>
      <c r="E316" s="221" t="s">
        <v>33</v>
      </c>
      <c r="F316" s="222" t="s">
        <v>365</v>
      </c>
      <c r="G316" s="219"/>
      <c r="H316" s="223">
        <v>2.02</v>
      </c>
      <c r="I316" s="224"/>
      <c r="J316" s="219"/>
      <c r="K316" s="219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135</v>
      </c>
      <c r="AU316" s="229" t="s">
        <v>89</v>
      </c>
      <c r="AV316" s="11" t="s">
        <v>89</v>
      </c>
      <c r="AW316" s="11" t="s">
        <v>39</v>
      </c>
      <c r="AX316" s="11" t="s">
        <v>78</v>
      </c>
      <c r="AY316" s="229" t="s">
        <v>127</v>
      </c>
    </row>
    <row r="317" s="12" customFormat="1">
      <c r="B317" s="230"/>
      <c r="C317" s="231"/>
      <c r="D317" s="220" t="s">
        <v>135</v>
      </c>
      <c r="E317" s="232" t="s">
        <v>33</v>
      </c>
      <c r="F317" s="233" t="s">
        <v>137</v>
      </c>
      <c r="G317" s="231"/>
      <c r="H317" s="234">
        <v>2.02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135</v>
      </c>
      <c r="AU317" s="240" t="s">
        <v>89</v>
      </c>
      <c r="AV317" s="12" t="s">
        <v>133</v>
      </c>
      <c r="AW317" s="12" t="s">
        <v>39</v>
      </c>
      <c r="AX317" s="12" t="s">
        <v>86</v>
      </c>
      <c r="AY317" s="240" t="s">
        <v>127</v>
      </c>
    </row>
    <row r="318" s="1" customFormat="1" ht="16.5" customHeight="1">
      <c r="B318" s="38"/>
      <c r="C318" s="251" t="s">
        <v>444</v>
      </c>
      <c r="D318" s="251" t="s">
        <v>248</v>
      </c>
      <c r="E318" s="252" t="s">
        <v>445</v>
      </c>
      <c r="F318" s="253" t="s">
        <v>446</v>
      </c>
      <c r="G318" s="254" t="s">
        <v>280</v>
      </c>
      <c r="H318" s="255">
        <v>2.02</v>
      </c>
      <c r="I318" s="256"/>
      <c r="J318" s="257">
        <f>ROUND(I318*H318,2)</f>
        <v>0</v>
      </c>
      <c r="K318" s="253" t="s">
        <v>141</v>
      </c>
      <c r="L318" s="258"/>
      <c r="M318" s="259" t="s">
        <v>33</v>
      </c>
      <c r="N318" s="260" t="s">
        <v>49</v>
      </c>
      <c r="O318" s="79"/>
      <c r="P318" s="215">
        <f>O318*H318</f>
        <v>0</v>
      </c>
      <c r="Q318" s="215">
        <v>0.52600000000000002</v>
      </c>
      <c r="R318" s="215">
        <f>Q318*H318</f>
        <v>1.0625200000000001</v>
      </c>
      <c r="S318" s="215">
        <v>0</v>
      </c>
      <c r="T318" s="216">
        <f>S318*H318</f>
        <v>0</v>
      </c>
      <c r="AR318" s="16" t="s">
        <v>179</v>
      </c>
      <c r="AT318" s="16" t="s">
        <v>248</v>
      </c>
      <c r="AU318" s="16" t="s">
        <v>89</v>
      </c>
      <c r="AY318" s="16" t="s">
        <v>127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6" t="s">
        <v>86</v>
      </c>
      <c r="BK318" s="217">
        <f>ROUND(I318*H318,2)</f>
        <v>0</v>
      </c>
      <c r="BL318" s="16" t="s">
        <v>133</v>
      </c>
      <c r="BM318" s="16" t="s">
        <v>447</v>
      </c>
    </row>
    <row r="319" s="13" customFormat="1">
      <c r="B319" s="241"/>
      <c r="C319" s="242"/>
      <c r="D319" s="220" t="s">
        <v>135</v>
      </c>
      <c r="E319" s="243" t="s">
        <v>33</v>
      </c>
      <c r="F319" s="244" t="s">
        <v>307</v>
      </c>
      <c r="G319" s="242"/>
      <c r="H319" s="243" t="s">
        <v>33</v>
      </c>
      <c r="I319" s="245"/>
      <c r="J319" s="242"/>
      <c r="K319" s="242"/>
      <c r="L319" s="246"/>
      <c r="M319" s="247"/>
      <c r="N319" s="248"/>
      <c r="O319" s="248"/>
      <c r="P319" s="248"/>
      <c r="Q319" s="248"/>
      <c r="R319" s="248"/>
      <c r="S319" s="248"/>
      <c r="T319" s="249"/>
      <c r="AT319" s="250" t="s">
        <v>135</v>
      </c>
      <c r="AU319" s="250" t="s">
        <v>89</v>
      </c>
      <c r="AV319" s="13" t="s">
        <v>86</v>
      </c>
      <c r="AW319" s="13" t="s">
        <v>39</v>
      </c>
      <c r="AX319" s="13" t="s">
        <v>78</v>
      </c>
      <c r="AY319" s="250" t="s">
        <v>127</v>
      </c>
    </row>
    <row r="320" s="11" customFormat="1">
      <c r="B320" s="218"/>
      <c r="C320" s="219"/>
      <c r="D320" s="220" t="s">
        <v>135</v>
      </c>
      <c r="E320" s="221" t="s">
        <v>33</v>
      </c>
      <c r="F320" s="222" t="s">
        <v>448</v>
      </c>
      <c r="G320" s="219"/>
      <c r="H320" s="223">
        <v>2.02</v>
      </c>
      <c r="I320" s="224"/>
      <c r="J320" s="219"/>
      <c r="K320" s="219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135</v>
      </c>
      <c r="AU320" s="229" t="s">
        <v>89</v>
      </c>
      <c r="AV320" s="11" t="s">
        <v>89</v>
      </c>
      <c r="AW320" s="11" t="s">
        <v>39</v>
      </c>
      <c r="AX320" s="11" t="s">
        <v>78</v>
      </c>
      <c r="AY320" s="229" t="s">
        <v>127</v>
      </c>
    </row>
    <row r="321" s="12" customFormat="1">
      <c r="B321" s="230"/>
      <c r="C321" s="231"/>
      <c r="D321" s="220" t="s">
        <v>135</v>
      </c>
      <c r="E321" s="232" t="s">
        <v>33</v>
      </c>
      <c r="F321" s="233" t="s">
        <v>137</v>
      </c>
      <c r="G321" s="231"/>
      <c r="H321" s="234">
        <v>2.02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AT321" s="240" t="s">
        <v>135</v>
      </c>
      <c r="AU321" s="240" t="s">
        <v>89</v>
      </c>
      <c r="AV321" s="12" t="s">
        <v>133</v>
      </c>
      <c r="AW321" s="12" t="s">
        <v>39</v>
      </c>
      <c r="AX321" s="12" t="s">
        <v>86</v>
      </c>
      <c r="AY321" s="240" t="s">
        <v>127</v>
      </c>
    </row>
    <row r="322" s="1" customFormat="1" ht="16.5" customHeight="1">
      <c r="B322" s="38"/>
      <c r="C322" s="251" t="s">
        <v>449</v>
      </c>
      <c r="D322" s="251" t="s">
        <v>248</v>
      </c>
      <c r="E322" s="252" t="s">
        <v>450</v>
      </c>
      <c r="F322" s="253" t="s">
        <v>451</v>
      </c>
      <c r="G322" s="254" t="s">
        <v>280</v>
      </c>
      <c r="H322" s="255">
        <v>4.04</v>
      </c>
      <c r="I322" s="256"/>
      <c r="J322" s="257">
        <f>ROUND(I322*H322,2)</f>
        <v>0</v>
      </c>
      <c r="K322" s="253" t="s">
        <v>33</v>
      </c>
      <c r="L322" s="258"/>
      <c r="M322" s="259" t="s">
        <v>33</v>
      </c>
      <c r="N322" s="260" t="s">
        <v>49</v>
      </c>
      <c r="O322" s="79"/>
      <c r="P322" s="215">
        <f>O322*H322</f>
        <v>0</v>
      </c>
      <c r="Q322" s="215">
        <v>0.34499999999999997</v>
      </c>
      <c r="R322" s="215">
        <f>Q322*H322</f>
        <v>1.3937999999999999</v>
      </c>
      <c r="S322" s="215">
        <v>0</v>
      </c>
      <c r="T322" s="216">
        <f>S322*H322</f>
        <v>0</v>
      </c>
      <c r="AR322" s="16" t="s">
        <v>179</v>
      </c>
      <c r="AT322" s="16" t="s">
        <v>248</v>
      </c>
      <c r="AU322" s="16" t="s">
        <v>89</v>
      </c>
      <c r="AY322" s="16" t="s">
        <v>127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6" t="s">
        <v>86</v>
      </c>
      <c r="BK322" s="217">
        <f>ROUND(I322*H322,2)</f>
        <v>0</v>
      </c>
      <c r="BL322" s="16" t="s">
        <v>133</v>
      </c>
      <c r="BM322" s="16" t="s">
        <v>452</v>
      </c>
    </row>
    <row r="323" s="13" customFormat="1">
      <c r="B323" s="241"/>
      <c r="C323" s="242"/>
      <c r="D323" s="220" t="s">
        <v>135</v>
      </c>
      <c r="E323" s="243" t="s">
        <v>33</v>
      </c>
      <c r="F323" s="244" t="s">
        <v>307</v>
      </c>
      <c r="G323" s="242"/>
      <c r="H323" s="243" t="s">
        <v>33</v>
      </c>
      <c r="I323" s="245"/>
      <c r="J323" s="242"/>
      <c r="K323" s="242"/>
      <c r="L323" s="246"/>
      <c r="M323" s="247"/>
      <c r="N323" s="248"/>
      <c r="O323" s="248"/>
      <c r="P323" s="248"/>
      <c r="Q323" s="248"/>
      <c r="R323" s="248"/>
      <c r="S323" s="248"/>
      <c r="T323" s="249"/>
      <c r="AT323" s="250" t="s">
        <v>135</v>
      </c>
      <c r="AU323" s="250" t="s">
        <v>89</v>
      </c>
      <c r="AV323" s="13" t="s">
        <v>86</v>
      </c>
      <c r="AW323" s="13" t="s">
        <v>39</v>
      </c>
      <c r="AX323" s="13" t="s">
        <v>78</v>
      </c>
      <c r="AY323" s="250" t="s">
        <v>127</v>
      </c>
    </row>
    <row r="324" s="11" customFormat="1">
      <c r="B324" s="218"/>
      <c r="C324" s="219"/>
      <c r="D324" s="220" t="s">
        <v>135</v>
      </c>
      <c r="E324" s="221" t="s">
        <v>33</v>
      </c>
      <c r="F324" s="222" t="s">
        <v>453</v>
      </c>
      <c r="G324" s="219"/>
      <c r="H324" s="223">
        <v>4.04</v>
      </c>
      <c r="I324" s="224"/>
      <c r="J324" s="219"/>
      <c r="K324" s="219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135</v>
      </c>
      <c r="AU324" s="229" t="s">
        <v>89</v>
      </c>
      <c r="AV324" s="11" t="s">
        <v>89</v>
      </c>
      <c r="AW324" s="11" t="s">
        <v>39</v>
      </c>
      <c r="AX324" s="11" t="s">
        <v>78</v>
      </c>
      <c r="AY324" s="229" t="s">
        <v>127</v>
      </c>
    </row>
    <row r="325" s="12" customFormat="1">
      <c r="B325" s="230"/>
      <c r="C325" s="231"/>
      <c r="D325" s="220" t="s">
        <v>135</v>
      </c>
      <c r="E325" s="232" t="s">
        <v>33</v>
      </c>
      <c r="F325" s="233" t="s">
        <v>137</v>
      </c>
      <c r="G325" s="231"/>
      <c r="H325" s="234">
        <v>4.04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135</v>
      </c>
      <c r="AU325" s="240" t="s">
        <v>89</v>
      </c>
      <c r="AV325" s="12" t="s">
        <v>133</v>
      </c>
      <c r="AW325" s="12" t="s">
        <v>39</v>
      </c>
      <c r="AX325" s="12" t="s">
        <v>86</v>
      </c>
      <c r="AY325" s="240" t="s">
        <v>127</v>
      </c>
    </row>
    <row r="326" s="1" customFormat="1" ht="16.5" customHeight="1">
      <c r="B326" s="38"/>
      <c r="C326" s="206" t="s">
        <v>454</v>
      </c>
      <c r="D326" s="206" t="s">
        <v>129</v>
      </c>
      <c r="E326" s="207" t="s">
        <v>455</v>
      </c>
      <c r="F326" s="208" t="s">
        <v>456</v>
      </c>
      <c r="G326" s="209" t="s">
        <v>280</v>
      </c>
      <c r="H326" s="210">
        <v>5</v>
      </c>
      <c r="I326" s="211"/>
      <c r="J326" s="212">
        <f>ROUND(I326*H326,2)</f>
        <v>0</v>
      </c>
      <c r="K326" s="208" t="s">
        <v>141</v>
      </c>
      <c r="L326" s="43"/>
      <c r="M326" s="213" t="s">
        <v>33</v>
      </c>
      <c r="N326" s="214" t="s">
        <v>49</v>
      </c>
      <c r="O326" s="79"/>
      <c r="P326" s="215">
        <f>O326*H326</f>
        <v>0</v>
      </c>
      <c r="Q326" s="215">
        <v>0.027529999999999999</v>
      </c>
      <c r="R326" s="215">
        <f>Q326*H326</f>
        <v>0.13765</v>
      </c>
      <c r="S326" s="215">
        <v>0</v>
      </c>
      <c r="T326" s="216">
        <f>S326*H326</f>
        <v>0</v>
      </c>
      <c r="AR326" s="16" t="s">
        <v>133</v>
      </c>
      <c r="AT326" s="16" t="s">
        <v>129</v>
      </c>
      <c r="AU326" s="16" t="s">
        <v>89</v>
      </c>
      <c r="AY326" s="16" t="s">
        <v>127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6" t="s">
        <v>86</v>
      </c>
      <c r="BK326" s="217">
        <f>ROUND(I326*H326,2)</f>
        <v>0</v>
      </c>
      <c r="BL326" s="16" t="s">
        <v>133</v>
      </c>
      <c r="BM326" s="16" t="s">
        <v>457</v>
      </c>
    </row>
    <row r="327" s="13" customFormat="1">
      <c r="B327" s="241"/>
      <c r="C327" s="242"/>
      <c r="D327" s="220" t="s">
        <v>135</v>
      </c>
      <c r="E327" s="243" t="s">
        <v>33</v>
      </c>
      <c r="F327" s="244" t="s">
        <v>307</v>
      </c>
      <c r="G327" s="242"/>
      <c r="H327" s="243" t="s">
        <v>33</v>
      </c>
      <c r="I327" s="245"/>
      <c r="J327" s="242"/>
      <c r="K327" s="242"/>
      <c r="L327" s="246"/>
      <c r="M327" s="247"/>
      <c r="N327" s="248"/>
      <c r="O327" s="248"/>
      <c r="P327" s="248"/>
      <c r="Q327" s="248"/>
      <c r="R327" s="248"/>
      <c r="S327" s="248"/>
      <c r="T327" s="249"/>
      <c r="AT327" s="250" t="s">
        <v>135</v>
      </c>
      <c r="AU327" s="250" t="s">
        <v>89</v>
      </c>
      <c r="AV327" s="13" t="s">
        <v>86</v>
      </c>
      <c r="AW327" s="13" t="s">
        <v>39</v>
      </c>
      <c r="AX327" s="13" t="s">
        <v>78</v>
      </c>
      <c r="AY327" s="250" t="s">
        <v>127</v>
      </c>
    </row>
    <row r="328" s="11" customFormat="1">
      <c r="B328" s="218"/>
      <c r="C328" s="219"/>
      <c r="D328" s="220" t="s">
        <v>135</v>
      </c>
      <c r="E328" s="221" t="s">
        <v>33</v>
      </c>
      <c r="F328" s="222" t="s">
        <v>458</v>
      </c>
      <c r="G328" s="219"/>
      <c r="H328" s="223">
        <v>5</v>
      </c>
      <c r="I328" s="224"/>
      <c r="J328" s="219"/>
      <c r="K328" s="219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135</v>
      </c>
      <c r="AU328" s="229" t="s">
        <v>89</v>
      </c>
      <c r="AV328" s="11" t="s">
        <v>89</v>
      </c>
      <c r="AW328" s="11" t="s">
        <v>39</v>
      </c>
      <c r="AX328" s="11" t="s">
        <v>78</v>
      </c>
      <c r="AY328" s="229" t="s">
        <v>127</v>
      </c>
    </row>
    <row r="329" s="12" customFormat="1">
      <c r="B329" s="230"/>
      <c r="C329" s="231"/>
      <c r="D329" s="220" t="s">
        <v>135</v>
      </c>
      <c r="E329" s="232" t="s">
        <v>33</v>
      </c>
      <c r="F329" s="233" t="s">
        <v>137</v>
      </c>
      <c r="G329" s="231"/>
      <c r="H329" s="234">
        <v>5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AT329" s="240" t="s">
        <v>135</v>
      </c>
      <c r="AU329" s="240" t="s">
        <v>89</v>
      </c>
      <c r="AV329" s="12" t="s">
        <v>133</v>
      </c>
      <c r="AW329" s="12" t="s">
        <v>39</v>
      </c>
      <c r="AX329" s="12" t="s">
        <v>86</v>
      </c>
      <c r="AY329" s="240" t="s">
        <v>127</v>
      </c>
    </row>
    <row r="330" s="1" customFormat="1" ht="16.5" customHeight="1">
      <c r="B330" s="38"/>
      <c r="C330" s="251" t="s">
        <v>459</v>
      </c>
      <c r="D330" s="251" t="s">
        <v>248</v>
      </c>
      <c r="E330" s="252" t="s">
        <v>460</v>
      </c>
      <c r="F330" s="253" t="s">
        <v>461</v>
      </c>
      <c r="G330" s="254" t="s">
        <v>280</v>
      </c>
      <c r="H330" s="255">
        <v>5.0499999999999998</v>
      </c>
      <c r="I330" s="256"/>
      <c r="J330" s="257">
        <f>ROUND(I330*H330,2)</f>
        <v>0</v>
      </c>
      <c r="K330" s="253" t="s">
        <v>33</v>
      </c>
      <c r="L330" s="258"/>
      <c r="M330" s="259" t="s">
        <v>33</v>
      </c>
      <c r="N330" s="260" t="s">
        <v>49</v>
      </c>
      <c r="O330" s="79"/>
      <c r="P330" s="215">
        <f>O330*H330</f>
        <v>0</v>
      </c>
      <c r="Q330" s="215">
        <v>2.8300000000000001</v>
      </c>
      <c r="R330" s="215">
        <f>Q330*H330</f>
        <v>14.291499999999999</v>
      </c>
      <c r="S330" s="215">
        <v>0</v>
      </c>
      <c r="T330" s="216">
        <f>S330*H330</f>
        <v>0</v>
      </c>
      <c r="AR330" s="16" t="s">
        <v>179</v>
      </c>
      <c r="AT330" s="16" t="s">
        <v>248</v>
      </c>
      <c r="AU330" s="16" t="s">
        <v>89</v>
      </c>
      <c r="AY330" s="16" t="s">
        <v>127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6" t="s">
        <v>86</v>
      </c>
      <c r="BK330" s="217">
        <f>ROUND(I330*H330,2)</f>
        <v>0</v>
      </c>
      <c r="BL330" s="16" t="s">
        <v>133</v>
      </c>
      <c r="BM330" s="16" t="s">
        <v>462</v>
      </c>
    </row>
    <row r="331" s="13" customFormat="1">
      <c r="B331" s="241"/>
      <c r="C331" s="242"/>
      <c r="D331" s="220" t="s">
        <v>135</v>
      </c>
      <c r="E331" s="243" t="s">
        <v>33</v>
      </c>
      <c r="F331" s="244" t="s">
        <v>307</v>
      </c>
      <c r="G331" s="242"/>
      <c r="H331" s="243" t="s">
        <v>33</v>
      </c>
      <c r="I331" s="245"/>
      <c r="J331" s="242"/>
      <c r="K331" s="242"/>
      <c r="L331" s="246"/>
      <c r="M331" s="247"/>
      <c r="N331" s="248"/>
      <c r="O331" s="248"/>
      <c r="P331" s="248"/>
      <c r="Q331" s="248"/>
      <c r="R331" s="248"/>
      <c r="S331" s="248"/>
      <c r="T331" s="249"/>
      <c r="AT331" s="250" t="s">
        <v>135</v>
      </c>
      <c r="AU331" s="250" t="s">
        <v>89</v>
      </c>
      <c r="AV331" s="13" t="s">
        <v>86</v>
      </c>
      <c r="AW331" s="13" t="s">
        <v>39</v>
      </c>
      <c r="AX331" s="13" t="s">
        <v>78</v>
      </c>
      <c r="AY331" s="250" t="s">
        <v>127</v>
      </c>
    </row>
    <row r="332" s="13" customFormat="1">
      <c r="B332" s="241"/>
      <c r="C332" s="242"/>
      <c r="D332" s="220" t="s">
        <v>135</v>
      </c>
      <c r="E332" s="243" t="s">
        <v>33</v>
      </c>
      <c r="F332" s="244" t="s">
        <v>463</v>
      </c>
      <c r="G332" s="242"/>
      <c r="H332" s="243" t="s">
        <v>33</v>
      </c>
      <c r="I332" s="245"/>
      <c r="J332" s="242"/>
      <c r="K332" s="242"/>
      <c r="L332" s="246"/>
      <c r="M332" s="247"/>
      <c r="N332" s="248"/>
      <c r="O332" s="248"/>
      <c r="P332" s="248"/>
      <c r="Q332" s="248"/>
      <c r="R332" s="248"/>
      <c r="S332" s="248"/>
      <c r="T332" s="249"/>
      <c r="AT332" s="250" t="s">
        <v>135</v>
      </c>
      <c r="AU332" s="250" t="s">
        <v>89</v>
      </c>
      <c r="AV332" s="13" t="s">
        <v>86</v>
      </c>
      <c r="AW332" s="13" t="s">
        <v>39</v>
      </c>
      <c r="AX332" s="13" t="s">
        <v>78</v>
      </c>
      <c r="AY332" s="250" t="s">
        <v>127</v>
      </c>
    </row>
    <row r="333" s="11" customFormat="1">
      <c r="B333" s="218"/>
      <c r="C333" s="219"/>
      <c r="D333" s="220" t="s">
        <v>135</v>
      </c>
      <c r="E333" s="221" t="s">
        <v>33</v>
      </c>
      <c r="F333" s="222" t="s">
        <v>464</v>
      </c>
      <c r="G333" s="219"/>
      <c r="H333" s="223">
        <v>5.0499999999999998</v>
      </c>
      <c r="I333" s="224"/>
      <c r="J333" s="219"/>
      <c r="K333" s="219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135</v>
      </c>
      <c r="AU333" s="229" t="s">
        <v>89</v>
      </c>
      <c r="AV333" s="11" t="s">
        <v>89</v>
      </c>
      <c r="AW333" s="11" t="s">
        <v>39</v>
      </c>
      <c r="AX333" s="11" t="s">
        <v>78</v>
      </c>
      <c r="AY333" s="229" t="s">
        <v>127</v>
      </c>
    </row>
    <row r="334" s="12" customFormat="1">
      <c r="B334" s="230"/>
      <c r="C334" s="231"/>
      <c r="D334" s="220" t="s">
        <v>135</v>
      </c>
      <c r="E334" s="232" t="s">
        <v>33</v>
      </c>
      <c r="F334" s="233" t="s">
        <v>137</v>
      </c>
      <c r="G334" s="231"/>
      <c r="H334" s="234">
        <v>5.0499999999999998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135</v>
      </c>
      <c r="AU334" s="240" t="s">
        <v>89</v>
      </c>
      <c r="AV334" s="12" t="s">
        <v>133</v>
      </c>
      <c r="AW334" s="12" t="s">
        <v>39</v>
      </c>
      <c r="AX334" s="12" t="s">
        <v>86</v>
      </c>
      <c r="AY334" s="240" t="s">
        <v>127</v>
      </c>
    </row>
    <row r="335" s="1" customFormat="1" ht="16.5" customHeight="1">
      <c r="B335" s="38"/>
      <c r="C335" s="206" t="s">
        <v>465</v>
      </c>
      <c r="D335" s="206" t="s">
        <v>129</v>
      </c>
      <c r="E335" s="207" t="s">
        <v>466</v>
      </c>
      <c r="F335" s="208" t="s">
        <v>467</v>
      </c>
      <c r="G335" s="209" t="s">
        <v>280</v>
      </c>
      <c r="H335" s="210">
        <v>5</v>
      </c>
      <c r="I335" s="211"/>
      <c r="J335" s="212">
        <f>ROUND(I335*H335,2)</f>
        <v>0</v>
      </c>
      <c r="K335" s="208" t="s">
        <v>141</v>
      </c>
      <c r="L335" s="43"/>
      <c r="M335" s="213" t="s">
        <v>33</v>
      </c>
      <c r="N335" s="214" t="s">
        <v>49</v>
      </c>
      <c r="O335" s="79"/>
      <c r="P335" s="215">
        <f>O335*H335</f>
        <v>0</v>
      </c>
      <c r="Q335" s="215">
        <v>0.038260000000000002</v>
      </c>
      <c r="R335" s="215">
        <f>Q335*H335</f>
        <v>0.19130000000000003</v>
      </c>
      <c r="S335" s="215">
        <v>0</v>
      </c>
      <c r="T335" s="216">
        <f>S335*H335</f>
        <v>0</v>
      </c>
      <c r="AR335" s="16" t="s">
        <v>133</v>
      </c>
      <c r="AT335" s="16" t="s">
        <v>129</v>
      </c>
      <c r="AU335" s="16" t="s">
        <v>89</v>
      </c>
      <c r="AY335" s="16" t="s">
        <v>127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6" t="s">
        <v>86</v>
      </c>
      <c r="BK335" s="217">
        <f>ROUND(I335*H335,2)</f>
        <v>0</v>
      </c>
      <c r="BL335" s="16" t="s">
        <v>133</v>
      </c>
      <c r="BM335" s="16" t="s">
        <v>468</v>
      </c>
    </row>
    <row r="336" s="13" customFormat="1">
      <c r="B336" s="241"/>
      <c r="C336" s="242"/>
      <c r="D336" s="220" t="s">
        <v>135</v>
      </c>
      <c r="E336" s="243" t="s">
        <v>33</v>
      </c>
      <c r="F336" s="244" t="s">
        <v>307</v>
      </c>
      <c r="G336" s="242"/>
      <c r="H336" s="243" t="s">
        <v>33</v>
      </c>
      <c r="I336" s="245"/>
      <c r="J336" s="242"/>
      <c r="K336" s="242"/>
      <c r="L336" s="246"/>
      <c r="M336" s="247"/>
      <c r="N336" s="248"/>
      <c r="O336" s="248"/>
      <c r="P336" s="248"/>
      <c r="Q336" s="248"/>
      <c r="R336" s="248"/>
      <c r="S336" s="248"/>
      <c r="T336" s="249"/>
      <c r="AT336" s="250" t="s">
        <v>135</v>
      </c>
      <c r="AU336" s="250" t="s">
        <v>89</v>
      </c>
      <c r="AV336" s="13" t="s">
        <v>86</v>
      </c>
      <c r="AW336" s="13" t="s">
        <v>39</v>
      </c>
      <c r="AX336" s="13" t="s">
        <v>78</v>
      </c>
      <c r="AY336" s="250" t="s">
        <v>127</v>
      </c>
    </row>
    <row r="337" s="11" customFormat="1">
      <c r="B337" s="218"/>
      <c r="C337" s="219"/>
      <c r="D337" s="220" t="s">
        <v>135</v>
      </c>
      <c r="E337" s="221" t="s">
        <v>33</v>
      </c>
      <c r="F337" s="222" t="s">
        <v>458</v>
      </c>
      <c r="G337" s="219"/>
      <c r="H337" s="223">
        <v>5</v>
      </c>
      <c r="I337" s="224"/>
      <c r="J337" s="219"/>
      <c r="K337" s="219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135</v>
      </c>
      <c r="AU337" s="229" t="s">
        <v>89</v>
      </c>
      <c r="AV337" s="11" t="s">
        <v>89</v>
      </c>
      <c r="AW337" s="11" t="s">
        <v>39</v>
      </c>
      <c r="AX337" s="11" t="s">
        <v>78</v>
      </c>
      <c r="AY337" s="229" t="s">
        <v>127</v>
      </c>
    </row>
    <row r="338" s="12" customFormat="1">
      <c r="B338" s="230"/>
      <c r="C338" s="231"/>
      <c r="D338" s="220" t="s">
        <v>135</v>
      </c>
      <c r="E338" s="232" t="s">
        <v>33</v>
      </c>
      <c r="F338" s="233" t="s">
        <v>137</v>
      </c>
      <c r="G338" s="231"/>
      <c r="H338" s="234">
        <v>5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AT338" s="240" t="s">
        <v>135</v>
      </c>
      <c r="AU338" s="240" t="s">
        <v>89</v>
      </c>
      <c r="AV338" s="12" t="s">
        <v>133</v>
      </c>
      <c r="AW338" s="12" t="s">
        <v>39</v>
      </c>
      <c r="AX338" s="12" t="s">
        <v>86</v>
      </c>
      <c r="AY338" s="240" t="s">
        <v>127</v>
      </c>
    </row>
    <row r="339" s="1" customFormat="1" ht="16.5" customHeight="1">
      <c r="B339" s="38"/>
      <c r="C339" s="251" t="s">
        <v>469</v>
      </c>
      <c r="D339" s="251" t="s">
        <v>248</v>
      </c>
      <c r="E339" s="252" t="s">
        <v>470</v>
      </c>
      <c r="F339" s="253" t="s">
        <v>471</v>
      </c>
      <c r="G339" s="254" t="s">
        <v>280</v>
      </c>
      <c r="H339" s="255">
        <v>3.0299999999999998</v>
      </c>
      <c r="I339" s="256"/>
      <c r="J339" s="257">
        <f>ROUND(I339*H339,2)</f>
        <v>0</v>
      </c>
      <c r="K339" s="253" t="s">
        <v>33</v>
      </c>
      <c r="L339" s="258"/>
      <c r="M339" s="259" t="s">
        <v>33</v>
      </c>
      <c r="N339" s="260" t="s">
        <v>49</v>
      </c>
      <c r="O339" s="79"/>
      <c r="P339" s="215">
        <f>O339*H339</f>
        <v>0</v>
      </c>
      <c r="Q339" s="215">
        <v>0.435</v>
      </c>
      <c r="R339" s="215">
        <f>Q339*H339</f>
        <v>1.3180499999999999</v>
      </c>
      <c r="S339" s="215">
        <v>0</v>
      </c>
      <c r="T339" s="216">
        <f>S339*H339</f>
        <v>0</v>
      </c>
      <c r="AR339" s="16" t="s">
        <v>179</v>
      </c>
      <c r="AT339" s="16" t="s">
        <v>248</v>
      </c>
      <c r="AU339" s="16" t="s">
        <v>89</v>
      </c>
      <c r="AY339" s="16" t="s">
        <v>127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6" t="s">
        <v>86</v>
      </c>
      <c r="BK339" s="217">
        <f>ROUND(I339*H339,2)</f>
        <v>0</v>
      </c>
      <c r="BL339" s="16" t="s">
        <v>133</v>
      </c>
      <c r="BM339" s="16" t="s">
        <v>472</v>
      </c>
    </row>
    <row r="340" s="13" customFormat="1">
      <c r="B340" s="241"/>
      <c r="C340" s="242"/>
      <c r="D340" s="220" t="s">
        <v>135</v>
      </c>
      <c r="E340" s="243" t="s">
        <v>33</v>
      </c>
      <c r="F340" s="244" t="s">
        <v>307</v>
      </c>
      <c r="G340" s="242"/>
      <c r="H340" s="243" t="s">
        <v>33</v>
      </c>
      <c r="I340" s="245"/>
      <c r="J340" s="242"/>
      <c r="K340" s="242"/>
      <c r="L340" s="246"/>
      <c r="M340" s="247"/>
      <c r="N340" s="248"/>
      <c r="O340" s="248"/>
      <c r="P340" s="248"/>
      <c r="Q340" s="248"/>
      <c r="R340" s="248"/>
      <c r="S340" s="248"/>
      <c r="T340" s="249"/>
      <c r="AT340" s="250" t="s">
        <v>135</v>
      </c>
      <c r="AU340" s="250" t="s">
        <v>89</v>
      </c>
      <c r="AV340" s="13" t="s">
        <v>86</v>
      </c>
      <c r="AW340" s="13" t="s">
        <v>39</v>
      </c>
      <c r="AX340" s="13" t="s">
        <v>78</v>
      </c>
      <c r="AY340" s="250" t="s">
        <v>127</v>
      </c>
    </row>
    <row r="341" s="11" customFormat="1">
      <c r="B341" s="218"/>
      <c r="C341" s="219"/>
      <c r="D341" s="220" t="s">
        <v>135</v>
      </c>
      <c r="E341" s="221" t="s">
        <v>33</v>
      </c>
      <c r="F341" s="222" t="s">
        <v>473</v>
      </c>
      <c r="G341" s="219"/>
      <c r="H341" s="223">
        <v>3.0299999999999998</v>
      </c>
      <c r="I341" s="224"/>
      <c r="J341" s="219"/>
      <c r="K341" s="219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135</v>
      </c>
      <c r="AU341" s="229" t="s">
        <v>89</v>
      </c>
      <c r="AV341" s="11" t="s">
        <v>89</v>
      </c>
      <c r="AW341" s="11" t="s">
        <v>39</v>
      </c>
      <c r="AX341" s="11" t="s">
        <v>78</v>
      </c>
      <c r="AY341" s="229" t="s">
        <v>127</v>
      </c>
    </row>
    <row r="342" s="12" customFormat="1">
      <c r="B342" s="230"/>
      <c r="C342" s="231"/>
      <c r="D342" s="220" t="s">
        <v>135</v>
      </c>
      <c r="E342" s="232" t="s">
        <v>33</v>
      </c>
      <c r="F342" s="233" t="s">
        <v>137</v>
      </c>
      <c r="G342" s="231"/>
      <c r="H342" s="234">
        <v>3.0299999999999998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AT342" s="240" t="s">
        <v>135</v>
      </c>
      <c r="AU342" s="240" t="s">
        <v>89</v>
      </c>
      <c r="AV342" s="12" t="s">
        <v>133</v>
      </c>
      <c r="AW342" s="12" t="s">
        <v>39</v>
      </c>
      <c r="AX342" s="12" t="s">
        <v>86</v>
      </c>
      <c r="AY342" s="240" t="s">
        <v>127</v>
      </c>
    </row>
    <row r="343" s="1" customFormat="1" ht="16.5" customHeight="1">
      <c r="B343" s="38"/>
      <c r="C343" s="251" t="s">
        <v>474</v>
      </c>
      <c r="D343" s="251" t="s">
        <v>248</v>
      </c>
      <c r="E343" s="252" t="s">
        <v>475</v>
      </c>
      <c r="F343" s="253" t="s">
        <v>476</v>
      </c>
      <c r="G343" s="254" t="s">
        <v>280</v>
      </c>
      <c r="H343" s="255">
        <v>2.02</v>
      </c>
      <c r="I343" s="256"/>
      <c r="J343" s="257">
        <f>ROUND(I343*H343,2)</f>
        <v>0</v>
      </c>
      <c r="K343" s="253" t="s">
        <v>33</v>
      </c>
      <c r="L343" s="258"/>
      <c r="M343" s="259" t="s">
        <v>33</v>
      </c>
      <c r="N343" s="260" t="s">
        <v>49</v>
      </c>
      <c r="O343" s="79"/>
      <c r="P343" s="215">
        <f>O343*H343</f>
        <v>0</v>
      </c>
      <c r="Q343" s="215">
        <v>0.46500000000000002</v>
      </c>
      <c r="R343" s="215">
        <f>Q343*H343</f>
        <v>0.93930000000000002</v>
      </c>
      <c r="S343" s="215">
        <v>0</v>
      </c>
      <c r="T343" s="216">
        <f>S343*H343</f>
        <v>0</v>
      </c>
      <c r="AR343" s="16" t="s">
        <v>179</v>
      </c>
      <c r="AT343" s="16" t="s">
        <v>248</v>
      </c>
      <c r="AU343" s="16" t="s">
        <v>89</v>
      </c>
      <c r="AY343" s="16" t="s">
        <v>127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6" t="s">
        <v>86</v>
      </c>
      <c r="BK343" s="217">
        <f>ROUND(I343*H343,2)</f>
        <v>0</v>
      </c>
      <c r="BL343" s="16" t="s">
        <v>133</v>
      </c>
      <c r="BM343" s="16" t="s">
        <v>477</v>
      </c>
    </row>
    <row r="344" s="13" customFormat="1">
      <c r="B344" s="241"/>
      <c r="C344" s="242"/>
      <c r="D344" s="220" t="s">
        <v>135</v>
      </c>
      <c r="E344" s="243" t="s">
        <v>33</v>
      </c>
      <c r="F344" s="244" t="s">
        <v>307</v>
      </c>
      <c r="G344" s="242"/>
      <c r="H344" s="243" t="s">
        <v>33</v>
      </c>
      <c r="I344" s="245"/>
      <c r="J344" s="242"/>
      <c r="K344" s="242"/>
      <c r="L344" s="246"/>
      <c r="M344" s="247"/>
      <c r="N344" s="248"/>
      <c r="O344" s="248"/>
      <c r="P344" s="248"/>
      <c r="Q344" s="248"/>
      <c r="R344" s="248"/>
      <c r="S344" s="248"/>
      <c r="T344" s="249"/>
      <c r="AT344" s="250" t="s">
        <v>135</v>
      </c>
      <c r="AU344" s="250" t="s">
        <v>89</v>
      </c>
      <c r="AV344" s="13" t="s">
        <v>86</v>
      </c>
      <c r="AW344" s="13" t="s">
        <v>39</v>
      </c>
      <c r="AX344" s="13" t="s">
        <v>78</v>
      </c>
      <c r="AY344" s="250" t="s">
        <v>127</v>
      </c>
    </row>
    <row r="345" s="11" customFormat="1">
      <c r="B345" s="218"/>
      <c r="C345" s="219"/>
      <c r="D345" s="220" t="s">
        <v>135</v>
      </c>
      <c r="E345" s="221" t="s">
        <v>33</v>
      </c>
      <c r="F345" s="222" t="s">
        <v>478</v>
      </c>
      <c r="G345" s="219"/>
      <c r="H345" s="223">
        <v>2.02</v>
      </c>
      <c r="I345" s="224"/>
      <c r="J345" s="219"/>
      <c r="K345" s="219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135</v>
      </c>
      <c r="AU345" s="229" t="s">
        <v>89</v>
      </c>
      <c r="AV345" s="11" t="s">
        <v>89</v>
      </c>
      <c r="AW345" s="11" t="s">
        <v>39</v>
      </c>
      <c r="AX345" s="11" t="s">
        <v>78</v>
      </c>
      <c r="AY345" s="229" t="s">
        <v>127</v>
      </c>
    </row>
    <row r="346" s="12" customFormat="1">
      <c r="B346" s="230"/>
      <c r="C346" s="231"/>
      <c r="D346" s="220" t="s">
        <v>135</v>
      </c>
      <c r="E346" s="232" t="s">
        <v>33</v>
      </c>
      <c r="F346" s="233" t="s">
        <v>137</v>
      </c>
      <c r="G346" s="231"/>
      <c r="H346" s="234">
        <v>2.02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135</v>
      </c>
      <c r="AU346" s="240" t="s">
        <v>89</v>
      </c>
      <c r="AV346" s="12" t="s">
        <v>133</v>
      </c>
      <c r="AW346" s="12" t="s">
        <v>39</v>
      </c>
      <c r="AX346" s="12" t="s">
        <v>86</v>
      </c>
      <c r="AY346" s="240" t="s">
        <v>127</v>
      </c>
    </row>
    <row r="347" s="1" customFormat="1" ht="16.5" customHeight="1">
      <c r="B347" s="38"/>
      <c r="C347" s="251" t="s">
        <v>479</v>
      </c>
      <c r="D347" s="251" t="s">
        <v>248</v>
      </c>
      <c r="E347" s="252" t="s">
        <v>480</v>
      </c>
      <c r="F347" s="253" t="s">
        <v>481</v>
      </c>
      <c r="G347" s="254" t="s">
        <v>280</v>
      </c>
      <c r="H347" s="255">
        <v>13</v>
      </c>
      <c r="I347" s="256"/>
      <c r="J347" s="257">
        <f>ROUND(I347*H347,2)</f>
        <v>0</v>
      </c>
      <c r="K347" s="253" t="s">
        <v>141</v>
      </c>
      <c r="L347" s="258"/>
      <c r="M347" s="259" t="s">
        <v>33</v>
      </c>
      <c r="N347" s="260" t="s">
        <v>49</v>
      </c>
      <c r="O347" s="79"/>
      <c r="P347" s="215">
        <f>O347*H347</f>
        <v>0</v>
      </c>
      <c r="Q347" s="215">
        <v>0.002</v>
      </c>
      <c r="R347" s="215">
        <f>Q347*H347</f>
        <v>0.026000000000000002</v>
      </c>
      <c r="S347" s="215">
        <v>0</v>
      </c>
      <c r="T347" s="216">
        <f>S347*H347</f>
        <v>0</v>
      </c>
      <c r="AR347" s="16" t="s">
        <v>179</v>
      </c>
      <c r="AT347" s="16" t="s">
        <v>248</v>
      </c>
      <c r="AU347" s="16" t="s">
        <v>89</v>
      </c>
      <c r="AY347" s="16" t="s">
        <v>127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6" t="s">
        <v>86</v>
      </c>
      <c r="BK347" s="217">
        <f>ROUND(I347*H347,2)</f>
        <v>0</v>
      </c>
      <c r="BL347" s="16" t="s">
        <v>133</v>
      </c>
      <c r="BM347" s="16" t="s">
        <v>482</v>
      </c>
    </row>
    <row r="348" s="13" customFormat="1">
      <c r="B348" s="241"/>
      <c r="C348" s="242"/>
      <c r="D348" s="220" t="s">
        <v>135</v>
      </c>
      <c r="E348" s="243" t="s">
        <v>33</v>
      </c>
      <c r="F348" s="244" t="s">
        <v>307</v>
      </c>
      <c r="G348" s="242"/>
      <c r="H348" s="243" t="s">
        <v>33</v>
      </c>
      <c r="I348" s="245"/>
      <c r="J348" s="242"/>
      <c r="K348" s="242"/>
      <c r="L348" s="246"/>
      <c r="M348" s="247"/>
      <c r="N348" s="248"/>
      <c r="O348" s="248"/>
      <c r="P348" s="248"/>
      <c r="Q348" s="248"/>
      <c r="R348" s="248"/>
      <c r="S348" s="248"/>
      <c r="T348" s="249"/>
      <c r="AT348" s="250" t="s">
        <v>135</v>
      </c>
      <c r="AU348" s="250" t="s">
        <v>89</v>
      </c>
      <c r="AV348" s="13" t="s">
        <v>86</v>
      </c>
      <c r="AW348" s="13" t="s">
        <v>39</v>
      </c>
      <c r="AX348" s="13" t="s">
        <v>78</v>
      </c>
      <c r="AY348" s="250" t="s">
        <v>127</v>
      </c>
    </row>
    <row r="349" s="11" customFormat="1">
      <c r="B349" s="218"/>
      <c r="C349" s="219"/>
      <c r="D349" s="220" t="s">
        <v>135</v>
      </c>
      <c r="E349" s="221" t="s">
        <v>33</v>
      </c>
      <c r="F349" s="222" t="s">
        <v>483</v>
      </c>
      <c r="G349" s="219"/>
      <c r="H349" s="223">
        <v>13</v>
      </c>
      <c r="I349" s="224"/>
      <c r="J349" s="219"/>
      <c r="K349" s="219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135</v>
      </c>
      <c r="AU349" s="229" t="s">
        <v>89</v>
      </c>
      <c r="AV349" s="11" t="s">
        <v>89</v>
      </c>
      <c r="AW349" s="11" t="s">
        <v>39</v>
      </c>
      <c r="AX349" s="11" t="s">
        <v>78</v>
      </c>
      <c r="AY349" s="229" t="s">
        <v>127</v>
      </c>
    </row>
    <row r="350" s="12" customFormat="1">
      <c r="B350" s="230"/>
      <c r="C350" s="231"/>
      <c r="D350" s="220" t="s">
        <v>135</v>
      </c>
      <c r="E350" s="232" t="s">
        <v>33</v>
      </c>
      <c r="F350" s="233" t="s">
        <v>137</v>
      </c>
      <c r="G350" s="231"/>
      <c r="H350" s="234">
        <v>13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135</v>
      </c>
      <c r="AU350" s="240" t="s">
        <v>89</v>
      </c>
      <c r="AV350" s="12" t="s">
        <v>133</v>
      </c>
      <c r="AW350" s="12" t="s">
        <v>39</v>
      </c>
      <c r="AX350" s="12" t="s">
        <v>86</v>
      </c>
      <c r="AY350" s="240" t="s">
        <v>127</v>
      </c>
    </row>
    <row r="351" s="1" customFormat="1" ht="22.5" customHeight="1">
      <c r="B351" s="38"/>
      <c r="C351" s="206" t="s">
        <v>484</v>
      </c>
      <c r="D351" s="206" t="s">
        <v>129</v>
      </c>
      <c r="E351" s="207" t="s">
        <v>485</v>
      </c>
      <c r="F351" s="208" t="s">
        <v>486</v>
      </c>
      <c r="G351" s="209" t="s">
        <v>280</v>
      </c>
      <c r="H351" s="210">
        <v>3</v>
      </c>
      <c r="I351" s="211"/>
      <c r="J351" s="212">
        <f>ROUND(I351*H351,2)</f>
        <v>0</v>
      </c>
      <c r="K351" s="208" t="s">
        <v>141</v>
      </c>
      <c r="L351" s="43"/>
      <c r="M351" s="213" t="s">
        <v>33</v>
      </c>
      <c r="N351" s="214" t="s">
        <v>49</v>
      </c>
      <c r="O351" s="79"/>
      <c r="P351" s="215">
        <f>O351*H351</f>
        <v>0</v>
      </c>
      <c r="Q351" s="215">
        <v>0.11338</v>
      </c>
      <c r="R351" s="215">
        <f>Q351*H351</f>
        <v>0.34014</v>
      </c>
      <c r="S351" s="215">
        <v>0</v>
      </c>
      <c r="T351" s="216">
        <f>S351*H351</f>
        <v>0</v>
      </c>
      <c r="AR351" s="16" t="s">
        <v>133</v>
      </c>
      <c r="AT351" s="16" t="s">
        <v>129</v>
      </c>
      <c r="AU351" s="16" t="s">
        <v>89</v>
      </c>
      <c r="AY351" s="16" t="s">
        <v>127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6" t="s">
        <v>86</v>
      </c>
      <c r="BK351" s="217">
        <f>ROUND(I351*H351,2)</f>
        <v>0</v>
      </c>
      <c r="BL351" s="16" t="s">
        <v>133</v>
      </c>
      <c r="BM351" s="16" t="s">
        <v>487</v>
      </c>
    </row>
    <row r="352" s="13" customFormat="1">
      <c r="B352" s="241"/>
      <c r="C352" s="242"/>
      <c r="D352" s="220" t="s">
        <v>135</v>
      </c>
      <c r="E352" s="243" t="s">
        <v>33</v>
      </c>
      <c r="F352" s="244" t="s">
        <v>488</v>
      </c>
      <c r="G352" s="242"/>
      <c r="H352" s="243" t="s">
        <v>33</v>
      </c>
      <c r="I352" s="245"/>
      <c r="J352" s="242"/>
      <c r="K352" s="242"/>
      <c r="L352" s="246"/>
      <c r="M352" s="247"/>
      <c r="N352" s="248"/>
      <c r="O352" s="248"/>
      <c r="P352" s="248"/>
      <c r="Q352" s="248"/>
      <c r="R352" s="248"/>
      <c r="S352" s="248"/>
      <c r="T352" s="249"/>
      <c r="AT352" s="250" t="s">
        <v>135</v>
      </c>
      <c r="AU352" s="250" t="s">
        <v>89</v>
      </c>
      <c r="AV352" s="13" t="s">
        <v>86</v>
      </c>
      <c r="AW352" s="13" t="s">
        <v>39</v>
      </c>
      <c r="AX352" s="13" t="s">
        <v>78</v>
      </c>
      <c r="AY352" s="250" t="s">
        <v>127</v>
      </c>
    </row>
    <row r="353" s="11" customFormat="1">
      <c r="B353" s="218"/>
      <c r="C353" s="219"/>
      <c r="D353" s="220" t="s">
        <v>135</v>
      </c>
      <c r="E353" s="221" t="s">
        <v>33</v>
      </c>
      <c r="F353" s="222" t="s">
        <v>489</v>
      </c>
      <c r="G353" s="219"/>
      <c r="H353" s="223">
        <v>3</v>
      </c>
      <c r="I353" s="224"/>
      <c r="J353" s="219"/>
      <c r="K353" s="219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135</v>
      </c>
      <c r="AU353" s="229" t="s">
        <v>89</v>
      </c>
      <c r="AV353" s="11" t="s">
        <v>89</v>
      </c>
      <c r="AW353" s="11" t="s">
        <v>39</v>
      </c>
      <c r="AX353" s="11" t="s">
        <v>78</v>
      </c>
      <c r="AY353" s="229" t="s">
        <v>127</v>
      </c>
    </row>
    <row r="354" s="12" customFormat="1">
      <c r="B354" s="230"/>
      <c r="C354" s="231"/>
      <c r="D354" s="220" t="s">
        <v>135</v>
      </c>
      <c r="E354" s="232" t="s">
        <v>33</v>
      </c>
      <c r="F354" s="233" t="s">
        <v>137</v>
      </c>
      <c r="G354" s="231"/>
      <c r="H354" s="234">
        <v>3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135</v>
      </c>
      <c r="AU354" s="240" t="s">
        <v>89</v>
      </c>
      <c r="AV354" s="12" t="s">
        <v>133</v>
      </c>
      <c r="AW354" s="12" t="s">
        <v>39</v>
      </c>
      <c r="AX354" s="12" t="s">
        <v>86</v>
      </c>
      <c r="AY354" s="240" t="s">
        <v>127</v>
      </c>
    </row>
    <row r="355" s="1" customFormat="1" ht="22.5" customHeight="1">
      <c r="B355" s="38"/>
      <c r="C355" s="206" t="s">
        <v>490</v>
      </c>
      <c r="D355" s="206" t="s">
        <v>129</v>
      </c>
      <c r="E355" s="207" t="s">
        <v>491</v>
      </c>
      <c r="F355" s="208" t="s">
        <v>492</v>
      </c>
      <c r="G355" s="209" t="s">
        <v>280</v>
      </c>
      <c r="H355" s="210">
        <v>2</v>
      </c>
      <c r="I355" s="211"/>
      <c r="J355" s="212">
        <f>ROUND(I355*H355,2)</f>
        <v>0</v>
      </c>
      <c r="K355" s="208" t="s">
        <v>141</v>
      </c>
      <c r="L355" s="43"/>
      <c r="M355" s="213" t="s">
        <v>33</v>
      </c>
      <c r="N355" s="214" t="s">
        <v>49</v>
      </c>
      <c r="O355" s="79"/>
      <c r="P355" s="215">
        <f>O355*H355</f>
        <v>0</v>
      </c>
      <c r="Q355" s="215">
        <v>0.10978</v>
      </c>
      <c r="R355" s="215">
        <f>Q355*H355</f>
        <v>0.21956000000000001</v>
      </c>
      <c r="S355" s="215">
        <v>0</v>
      </c>
      <c r="T355" s="216">
        <f>S355*H355</f>
        <v>0</v>
      </c>
      <c r="AR355" s="16" t="s">
        <v>133</v>
      </c>
      <c r="AT355" s="16" t="s">
        <v>129</v>
      </c>
      <c r="AU355" s="16" t="s">
        <v>89</v>
      </c>
      <c r="AY355" s="16" t="s">
        <v>127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6" t="s">
        <v>86</v>
      </c>
      <c r="BK355" s="217">
        <f>ROUND(I355*H355,2)</f>
        <v>0</v>
      </c>
      <c r="BL355" s="16" t="s">
        <v>133</v>
      </c>
      <c r="BM355" s="16" t="s">
        <v>493</v>
      </c>
    </row>
    <row r="356" s="13" customFormat="1">
      <c r="B356" s="241"/>
      <c r="C356" s="242"/>
      <c r="D356" s="220" t="s">
        <v>135</v>
      </c>
      <c r="E356" s="243" t="s">
        <v>33</v>
      </c>
      <c r="F356" s="244" t="s">
        <v>494</v>
      </c>
      <c r="G356" s="242"/>
      <c r="H356" s="243" t="s">
        <v>33</v>
      </c>
      <c r="I356" s="245"/>
      <c r="J356" s="242"/>
      <c r="K356" s="242"/>
      <c r="L356" s="246"/>
      <c r="M356" s="247"/>
      <c r="N356" s="248"/>
      <c r="O356" s="248"/>
      <c r="P356" s="248"/>
      <c r="Q356" s="248"/>
      <c r="R356" s="248"/>
      <c r="S356" s="248"/>
      <c r="T356" s="249"/>
      <c r="AT356" s="250" t="s">
        <v>135</v>
      </c>
      <c r="AU356" s="250" t="s">
        <v>89</v>
      </c>
      <c r="AV356" s="13" t="s">
        <v>86</v>
      </c>
      <c r="AW356" s="13" t="s">
        <v>39</v>
      </c>
      <c r="AX356" s="13" t="s">
        <v>78</v>
      </c>
      <c r="AY356" s="250" t="s">
        <v>127</v>
      </c>
    </row>
    <row r="357" s="11" customFormat="1">
      <c r="B357" s="218"/>
      <c r="C357" s="219"/>
      <c r="D357" s="220" t="s">
        <v>135</v>
      </c>
      <c r="E357" s="221" t="s">
        <v>33</v>
      </c>
      <c r="F357" s="222" t="s">
        <v>495</v>
      </c>
      <c r="G357" s="219"/>
      <c r="H357" s="223">
        <v>2</v>
      </c>
      <c r="I357" s="224"/>
      <c r="J357" s="219"/>
      <c r="K357" s="219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135</v>
      </c>
      <c r="AU357" s="229" t="s">
        <v>89</v>
      </c>
      <c r="AV357" s="11" t="s">
        <v>89</v>
      </c>
      <c r="AW357" s="11" t="s">
        <v>39</v>
      </c>
      <c r="AX357" s="11" t="s">
        <v>78</v>
      </c>
      <c r="AY357" s="229" t="s">
        <v>127</v>
      </c>
    </row>
    <row r="358" s="12" customFormat="1">
      <c r="B358" s="230"/>
      <c r="C358" s="231"/>
      <c r="D358" s="220" t="s">
        <v>135</v>
      </c>
      <c r="E358" s="232" t="s">
        <v>33</v>
      </c>
      <c r="F358" s="233" t="s">
        <v>137</v>
      </c>
      <c r="G358" s="231"/>
      <c r="H358" s="234">
        <v>2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135</v>
      </c>
      <c r="AU358" s="240" t="s">
        <v>89</v>
      </c>
      <c r="AV358" s="12" t="s">
        <v>133</v>
      </c>
      <c r="AW358" s="12" t="s">
        <v>39</v>
      </c>
      <c r="AX358" s="12" t="s">
        <v>86</v>
      </c>
      <c r="AY358" s="240" t="s">
        <v>127</v>
      </c>
    </row>
    <row r="359" s="1" customFormat="1" ht="16.5" customHeight="1">
      <c r="B359" s="38"/>
      <c r="C359" s="206" t="s">
        <v>496</v>
      </c>
      <c r="D359" s="206" t="s">
        <v>129</v>
      </c>
      <c r="E359" s="207" t="s">
        <v>497</v>
      </c>
      <c r="F359" s="208" t="s">
        <v>498</v>
      </c>
      <c r="G359" s="209" t="s">
        <v>280</v>
      </c>
      <c r="H359" s="210">
        <v>5</v>
      </c>
      <c r="I359" s="211"/>
      <c r="J359" s="212">
        <f>ROUND(I359*H359,2)</f>
        <v>0</v>
      </c>
      <c r="K359" s="208" t="s">
        <v>141</v>
      </c>
      <c r="L359" s="43"/>
      <c r="M359" s="213" t="s">
        <v>33</v>
      </c>
      <c r="N359" s="214" t="s">
        <v>49</v>
      </c>
      <c r="O359" s="79"/>
      <c r="P359" s="215">
        <f>O359*H359</f>
        <v>0</v>
      </c>
      <c r="Q359" s="215">
        <v>0.012120000000000001</v>
      </c>
      <c r="R359" s="215">
        <f>Q359*H359</f>
        <v>0.060600000000000001</v>
      </c>
      <c r="S359" s="215">
        <v>0</v>
      </c>
      <c r="T359" s="216">
        <f>S359*H359</f>
        <v>0</v>
      </c>
      <c r="AR359" s="16" t="s">
        <v>133</v>
      </c>
      <c r="AT359" s="16" t="s">
        <v>129</v>
      </c>
      <c r="AU359" s="16" t="s">
        <v>89</v>
      </c>
      <c r="AY359" s="16" t="s">
        <v>127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6" t="s">
        <v>86</v>
      </c>
      <c r="BK359" s="217">
        <f>ROUND(I359*H359,2)</f>
        <v>0</v>
      </c>
      <c r="BL359" s="16" t="s">
        <v>133</v>
      </c>
      <c r="BM359" s="16" t="s">
        <v>499</v>
      </c>
    </row>
    <row r="360" s="13" customFormat="1">
      <c r="B360" s="241"/>
      <c r="C360" s="242"/>
      <c r="D360" s="220" t="s">
        <v>135</v>
      </c>
      <c r="E360" s="243" t="s">
        <v>33</v>
      </c>
      <c r="F360" s="244" t="s">
        <v>494</v>
      </c>
      <c r="G360" s="242"/>
      <c r="H360" s="243" t="s">
        <v>33</v>
      </c>
      <c r="I360" s="245"/>
      <c r="J360" s="242"/>
      <c r="K360" s="242"/>
      <c r="L360" s="246"/>
      <c r="M360" s="247"/>
      <c r="N360" s="248"/>
      <c r="O360" s="248"/>
      <c r="P360" s="248"/>
      <c r="Q360" s="248"/>
      <c r="R360" s="248"/>
      <c r="S360" s="248"/>
      <c r="T360" s="249"/>
      <c r="AT360" s="250" t="s">
        <v>135</v>
      </c>
      <c r="AU360" s="250" t="s">
        <v>89</v>
      </c>
      <c r="AV360" s="13" t="s">
        <v>86</v>
      </c>
      <c r="AW360" s="13" t="s">
        <v>39</v>
      </c>
      <c r="AX360" s="13" t="s">
        <v>78</v>
      </c>
      <c r="AY360" s="250" t="s">
        <v>127</v>
      </c>
    </row>
    <row r="361" s="13" customFormat="1">
      <c r="B361" s="241"/>
      <c r="C361" s="242"/>
      <c r="D361" s="220" t="s">
        <v>135</v>
      </c>
      <c r="E361" s="243" t="s">
        <v>33</v>
      </c>
      <c r="F361" s="244" t="s">
        <v>500</v>
      </c>
      <c r="G361" s="242"/>
      <c r="H361" s="243" t="s">
        <v>33</v>
      </c>
      <c r="I361" s="245"/>
      <c r="J361" s="242"/>
      <c r="K361" s="242"/>
      <c r="L361" s="246"/>
      <c r="M361" s="247"/>
      <c r="N361" s="248"/>
      <c r="O361" s="248"/>
      <c r="P361" s="248"/>
      <c r="Q361" s="248"/>
      <c r="R361" s="248"/>
      <c r="S361" s="248"/>
      <c r="T361" s="249"/>
      <c r="AT361" s="250" t="s">
        <v>135</v>
      </c>
      <c r="AU361" s="250" t="s">
        <v>89</v>
      </c>
      <c r="AV361" s="13" t="s">
        <v>86</v>
      </c>
      <c r="AW361" s="13" t="s">
        <v>39</v>
      </c>
      <c r="AX361" s="13" t="s">
        <v>78</v>
      </c>
      <c r="AY361" s="250" t="s">
        <v>127</v>
      </c>
    </row>
    <row r="362" s="11" customFormat="1">
      <c r="B362" s="218"/>
      <c r="C362" s="219"/>
      <c r="D362" s="220" t="s">
        <v>135</v>
      </c>
      <c r="E362" s="221" t="s">
        <v>33</v>
      </c>
      <c r="F362" s="222" t="s">
        <v>501</v>
      </c>
      <c r="G362" s="219"/>
      <c r="H362" s="223">
        <v>5</v>
      </c>
      <c r="I362" s="224"/>
      <c r="J362" s="219"/>
      <c r="K362" s="219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135</v>
      </c>
      <c r="AU362" s="229" t="s">
        <v>89</v>
      </c>
      <c r="AV362" s="11" t="s">
        <v>89</v>
      </c>
      <c r="AW362" s="11" t="s">
        <v>39</v>
      </c>
      <c r="AX362" s="11" t="s">
        <v>78</v>
      </c>
      <c r="AY362" s="229" t="s">
        <v>127</v>
      </c>
    </row>
    <row r="363" s="12" customFormat="1">
      <c r="B363" s="230"/>
      <c r="C363" s="231"/>
      <c r="D363" s="220" t="s">
        <v>135</v>
      </c>
      <c r="E363" s="232" t="s">
        <v>33</v>
      </c>
      <c r="F363" s="233" t="s">
        <v>137</v>
      </c>
      <c r="G363" s="231"/>
      <c r="H363" s="234">
        <v>5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135</v>
      </c>
      <c r="AU363" s="240" t="s">
        <v>89</v>
      </c>
      <c r="AV363" s="12" t="s">
        <v>133</v>
      </c>
      <c r="AW363" s="12" t="s">
        <v>39</v>
      </c>
      <c r="AX363" s="12" t="s">
        <v>86</v>
      </c>
      <c r="AY363" s="240" t="s">
        <v>127</v>
      </c>
    </row>
    <row r="364" s="1" customFormat="1" ht="22.5" customHeight="1">
      <c r="B364" s="38"/>
      <c r="C364" s="206" t="s">
        <v>502</v>
      </c>
      <c r="D364" s="206" t="s">
        <v>129</v>
      </c>
      <c r="E364" s="207" t="s">
        <v>503</v>
      </c>
      <c r="F364" s="208" t="s">
        <v>504</v>
      </c>
      <c r="G364" s="209" t="s">
        <v>280</v>
      </c>
      <c r="H364" s="210">
        <v>5</v>
      </c>
      <c r="I364" s="211"/>
      <c r="J364" s="212">
        <f>ROUND(I364*H364,2)</f>
        <v>0</v>
      </c>
      <c r="K364" s="208" t="s">
        <v>141</v>
      </c>
      <c r="L364" s="43"/>
      <c r="M364" s="213" t="s">
        <v>33</v>
      </c>
      <c r="N364" s="214" t="s">
        <v>49</v>
      </c>
      <c r="O364" s="79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AR364" s="16" t="s">
        <v>133</v>
      </c>
      <c r="AT364" s="16" t="s">
        <v>129</v>
      </c>
      <c r="AU364" s="16" t="s">
        <v>89</v>
      </c>
      <c r="AY364" s="16" t="s">
        <v>127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6" t="s">
        <v>86</v>
      </c>
      <c r="BK364" s="217">
        <f>ROUND(I364*H364,2)</f>
        <v>0</v>
      </c>
      <c r="BL364" s="16" t="s">
        <v>133</v>
      </c>
      <c r="BM364" s="16" t="s">
        <v>505</v>
      </c>
    </row>
    <row r="365" s="13" customFormat="1">
      <c r="B365" s="241"/>
      <c r="C365" s="242"/>
      <c r="D365" s="220" t="s">
        <v>135</v>
      </c>
      <c r="E365" s="243" t="s">
        <v>33</v>
      </c>
      <c r="F365" s="244" t="s">
        <v>494</v>
      </c>
      <c r="G365" s="242"/>
      <c r="H365" s="243" t="s">
        <v>33</v>
      </c>
      <c r="I365" s="245"/>
      <c r="J365" s="242"/>
      <c r="K365" s="242"/>
      <c r="L365" s="246"/>
      <c r="M365" s="247"/>
      <c r="N365" s="248"/>
      <c r="O365" s="248"/>
      <c r="P365" s="248"/>
      <c r="Q365" s="248"/>
      <c r="R365" s="248"/>
      <c r="S365" s="248"/>
      <c r="T365" s="249"/>
      <c r="AT365" s="250" t="s">
        <v>135</v>
      </c>
      <c r="AU365" s="250" t="s">
        <v>89</v>
      </c>
      <c r="AV365" s="13" t="s">
        <v>86</v>
      </c>
      <c r="AW365" s="13" t="s">
        <v>39</v>
      </c>
      <c r="AX365" s="13" t="s">
        <v>78</v>
      </c>
      <c r="AY365" s="250" t="s">
        <v>127</v>
      </c>
    </row>
    <row r="366" s="11" customFormat="1">
      <c r="B366" s="218"/>
      <c r="C366" s="219"/>
      <c r="D366" s="220" t="s">
        <v>135</v>
      </c>
      <c r="E366" s="221" t="s">
        <v>33</v>
      </c>
      <c r="F366" s="222" t="s">
        <v>501</v>
      </c>
      <c r="G366" s="219"/>
      <c r="H366" s="223">
        <v>5</v>
      </c>
      <c r="I366" s="224"/>
      <c r="J366" s="219"/>
      <c r="K366" s="219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135</v>
      </c>
      <c r="AU366" s="229" t="s">
        <v>89</v>
      </c>
      <c r="AV366" s="11" t="s">
        <v>89</v>
      </c>
      <c r="AW366" s="11" t="s">
        <v>39</v>
      </c>
      <c r="AX366" s="11" t="s">
        <v>78</v>
      </c>
      <c r="AY366" s="229" t="s">
        <v>127</v>
      </c>
    </row>
    <row r="367" s="12" customFormat="1">
      <c r="B367" s="230"/>
      <c r="C367" s="231"/>
      <c r="D367" s="220" t="s">
        <v>135</v>
      </c>
      <c r="E367" s="232" t="s">
        <v>33</v>
      </c>
      <c r="F367" s="233" t="s">
        <v>137</v>
      </c>
      <c r="G367" s="231"/>
      <c r="H367" s="234">
        <v>5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AT367" s="240" t="s">
        <v>135</v>
      </c>
      <c r="AU367" s="240" t="s">
        <v>89</v>
      </c>
      <c r="AV367" s="12" t="s">
        <v>133</v>
      </c>
      <c r="AW367" s="12" t="s">
        <v>39</v>
      </c>
      <c r="AX367" s="12" t="s">
        <v>86</v>
      </c>
      <c r="AY367" s="240" t="s">
        <v>127</v>
      </c>
    </row>
    <row r="368" s="1" customFormat="1" ht="22.5" customHeight="1">
      <c r="B368" s="38"/>
      <c r="C368" s="206" t="s">
        <v>506</v>
      </c>
      <c r="D368" s="206" t="s">
        <v>129</v>
      </c>
      <c r="E368" s="207" t="s">
        <v>507</v>
      </c>
      <c r="F368" s="208" t="s">
        <v>508</v>
      </c>
      <c r="G368" s="209" t="s">
        <v>280</v>
      </c>
      <c r="H368" s="210">
        <v>5</v>
      </c>
      <c r="I368" s="211"/>
      <c r="J368" s="212">
        <f>ROUND(I368*H368,2)</f>
        <v>0</v>
      </c>
      <c r="K368" s="208" t="s">
        <v>141</v>
      </c>
      <c r="L368" s="43"/>
      <c r="M368" s="213" t="s">
        <v>33</v>
      </c>
      <c r="N368" s="214" t="s">
        <v>49</v>
      </c>
      <c r="O368" s="79"/>
      <c r="P368" s="215">
        <f>O368*H368</f>
        <v>0</v>
      </c>
      <c r="Q368" s="215">
        <v>0.056559999999999999</v>
      </c>
      <c r="R368" s="215">
        <f>Q368*H368</f>
        <v>0.2828</v>
      </c>
      <c r="S368" s="215">
        <v>0</v>
      </c>
      <c r="T368" s="216">
        <f>S368*H368</f>
        <v>0</v>
      </c>
      <c r="AR368" s="16" t="s">
        <v>133</v>
      </c>
      <c r="AT368" s="16" t="s">
        <v>129</v>
      </c>
      <c r="AU368" s="16" t="s">
        <v>89</v>
      </c>
      <c r="AY368" s="16" t="s">
        <v>127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6" t="s">
        <v>86</v>
      </c>
      <c r="BK368" s="217">
        <f>ROUND(I368*H368,2)</f>
        <v>0</v>
      </c>
      <c r="BL368" s="16" t="s">
        <v>133</v>
      </c>
      <c r="BM368" s="16" t="s">
        <v>509</v>
      </c>
    </row>
    <row r="369" s="13" customFormat="1">
      <c r="B369" s="241"/>
      <c r="C369" s="242"/>
      <c r="D369" s="220" t="s">
        <v>135</v>
      </c>
      <c r="E369" s="243" t="s">
        <v>33</v>
      </c>
      <c r="F369" s="244" t="s">
        <v>494</v>
      </c>
      <c r="G369" s="242"/>
      <c r="H369" s="243" t="s">
        <v>33</v>
      </c>
      <c r="I369" s="245"/>
      <c r="J369" s="242"/>
      <c r="K369" s="242"/>
      <c r="L369" s="246"/>
      <c r="M369" s="247"/>
      <c r="N369" s="248"/>
      <c r="O369" s="248"/>
      <c r="P369" s="248"/>
      <c r="Q369" s="248"/>
      <c r="R369" s="248"/>
      <c r="S369" s="248"/>
      <c r="T369" s="249"/>
      <c r="AT369" s="250" t="s">
        <v>135</v>
      </c>
      <c r="AU369" s="250" t="s">
        <v>89</v>
      </c>
      <c r="AV369" s="13" t="s">
        <v>86</v>
      </c>
      <c r="AW369" s="13" t="s">
        <v>39</v>
      </c>
      <c r="AX369" s="13" t="s">
        <v>78</v>
      </c>
      <c r="AY369" s="250" t="s">
        <v>127</v>
      </c>
    </row>
    <row r="370" s="13" customFormat="1">
      <c r="B370" s="241"/>
      <c r="C370" s="242"/>
      <c r="D370" s="220" t="s">
        <v>135</v>
      </c>
      <c r="E370" s="243" t="s">
        <v>33</v>
      </c>
      <c r="F370" s="244" t="s">
        <v>500</v>
      </c>
      <c r="G370" s="242"/>
      <c r="H370" s="243" t="s">
        <v>33</v>
      </c>
      <c r="I370" s="245"/>
      <c r="J370" s="242"/>
      <c r="K370" s="242"/>
      <c r="L370" s="246"/>
      <c r="M370" s="247"/>
      <c r="N370" s="248"/>
      <c r="O370" s="248"/>
      <c r="P370" s="248"/>
      <c r="Q370" s="248"/>
      <c r="R370" s="248"/>
      <c r="S370" s="248"/>
      <c r="T370" s="249"/>
      <c r="AT370" s="250" t="s">
        <v>135</v>
      </c>
      <c r="AU370" s="250" t="s">
        <v>89</v>
      </c>
      <c r="AV370" s="13" t="s">
        <v>86</v>
      </c>
      <c r="AW370" s="13" t="s">
        <v>39</v>
      </c>
      <c r="AX370" s="13" t="s">
        <v>78</v>
      </c>
      <c r="AY370" s="250" t="s">
        <v>127</v>
      </c>
    </row>
    <row r="371" s="11" customFormat="1">
      <c r="B371" s="218"/>
      <c r="C371" s="219"/>
      <c r="D371" s="220" t="s">
        <v>135</v>
      </c>
      <c r="E371" s="221" t="s">
        <v>33</v>
      </c>
      <c r="F371" s="222" t="s">
        <v>501</v>
      </c>
      <c r="G371" s="219"/>
      <c r="H371" s="223">
        <v>5</v>
      </c>
      <c r="I371" s="224"/>
      <c r="J371" s="219"/>
      <c r="K371" s="219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135</v>
      </c>
      <c r="AU371" s="229" t="s">
        <v>89</v>
      </c>
      <c r="AV371" s="11" t="s">
        <v>89</v>
      </c>
      <c r="AW371" s="11" t="s">
        <v>39</v>
      </c>
      <c r="AX371" s="11" t="s">
        <v>78</v>
      </c>
      <c r="AY371" s="229" t="s">
        <v>127</v>
      </c>
    </row>
    <row r="372" s="12" customFormat="1">
      <c r="B372" s="230"/>
      <c r="C372" s="231"/>
      <c r="D372" s="220" t="s">
        <v>135</v>
      </c>
      <c r="E372" s="232" t="s">
        <v>33</v>
      </c>
      <c r="F372" s="233" t="s">
        <v>137</v>
      </c>
      <c r="G372" s="231"/>
      <c r="H372" s="234">
        <v>5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135</v>
      </c>
      <c r="AU372" s="240" t="s">
        <v>89</v>
      </c>
      <c r="AV372" s="12" t="s">
        <v>133</v>
      </c>
      <c r="AW372" s="12" t="s">
        <v>39</v>
      </c>
      <c r="AX372" s="12" t="s">
        <v>86</v>
      </c>
      <c r="AY372" s="240" t="s">
        <v>127</v>
      </c>
    </row>
    <row r="373" s="1" customFormat="1" ht="16.5" customHeight="1">
      <c r="B373" s="38"/>
      <c r="C373" s="206" t="s">
        <v>510</v>
      </c>
      <c r="D373" s="206" t="s">
        <v>129</v>
      </c>
      <c r="E373" s="207" t="s">
        <v>511</v>
      </c>
      <c r="F373" s="208" t="s">
        <v>512</v>
      </c>
      <c r="G373" s="209" t="s">
        <v>280</v>
      </c>
      <c r="H373" s="210">
        <v>5</v>
      </c>
      <c r="I373" s="211"/>
      <c r="J373" s="212">
        <f>ROUND(I373*H373,2)</f>
        <v>0</v>
      </c>
      <c r="K373" s="208" t="s">
        <v>141</v>
      </c>
      <c r="L373" s="43"/>
      <c r="M373" s="213" t="s">
        <v>33</v>
      </c>
      <c r="N373" s="214" t="s">
        <v>49</v>
      </c>
      <c r="O373" s="79"/>
      <c r="P373" s="215">
        <f>O373*H373</f>
        <v>0</v>
      </c>
      <c r="Q373" s="215">
        <v>0.0020699999999999998</v>
      </c>
      <c r="R373" s="215">
        <f>Q373*H373</f>
        <v>0.010349999999999998</v>
      </c>
      <c r="S373" s="215">
        <v>0</v>
      </c>
      <c r="T373" s="216">
        <f>S373*H373</f>
        <v>0</v>
      </c>
      <c r="AR373" s="16" t="s">
        <v>133</v>
      </c>
      <c r="AT373" s="16" t="s">
        <v>129</v>
      </c>
      <c r="AU373" s="16" t="s">
        <v>89</v>
      </c>
      <c r="AY373" s="16" t="s">
        <v>127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6" t="s">
        <v>86</v>
      </c>
      <c r="BK373" s="217">
        <f>ROUND(I373*H373,2)</f>
        <v>0</v>
      </c>
      <c r="BL373" s="16" t="s">
        <v>133</v>
      </c>
      <c r="BM373" s="16" t="s">
        <v>513</v>
      </c>
    </row>
    <row r="374" s="13" customFormat="1">
      <c r="B374" s="241"/>
      <c r="C374" s="242"/>
      <c r="D374" s="220" t="s">
        <v>135</v>
      </c>
      <c r="E374" s="243" t="s">
        <v>33</v>
      </c>
      <c r="F374" s="244" t="s">
        <v>494</v>
      </c>
      <c r="G374" s="242"/>
      <c r="H374" s="243" t="s">
        <v>33</v>
      </c>
      <c r="I374" s="245"/>
      <c r="J374" s="242"/>
      <c r="K374" s="242"/>
      <c r="L374" s="246"/>
      <c r="M374" s="247"/>
      <c r="N374" s="248"/>
      <c r="O374" s="248"/>
      <c r="P374" s="248"/>
      <c r="Q374" s="248"/>
      <c r="R374" s="248"/>
      <c r="S374" s="248"/>
      <c r="T374" s="249"/>
      <c r="AT374" s="250" t="s">
        <v>135</v>
      </c>
      <c r="AU374" s="250" t="s">
        <v>89</v>
      </c>
      <c r="AV374" s="13" t="s">
        <v>86</v>
      </c>
      <c r="AW374" s="13" t="s">
        <v>39</v>
      </c>
      <c r="AX374" s="13" t="s">
        <v>78</v>
      </c>
      <c r="AY374" s="250" t="s">
        <v>127</v>
      </c>
    </row>
    <row r="375" s="11" customFormat="1">
      <c r="B375" s="218"/>
      <c r="C375" s="219"/>
      <c r="D375" s="220" t="s">
        <v>135</v>
      </c>
      <c r="E375" s="221" t="s">
        <v>33</v>
      </c>
      <c r="F375" s="222" t="s">
        <v>514</v>
      </c>
      <c r="G375" s="219"/>
      <c r="H375" s="223">
        <v>5</v>
      </c>
      <c r="I375" s="224"/>
      <c r="J375" s="219"/>
      <c r="K375" s="219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135</v>
      </c>
      <c r="AU375" s="229" t="s">
        <v>89</v>
      </c>
      <c r="AV375" s="11" t="s">
        <v>89</v>
      </c>
      <c r="AW375" s="11" t="s">
        <v>39</v>
      </c>
      <c r="AX375" s="11" t="s">
        <v>78</v>
      </c>
      <c r="AY375" s="229" t="s">
        <v>127</v>
      </c>
    </row>
    <row r="376" s="12" customFormat="1">
      <c r="B376" s="230"/>
      <c r="C376" s="231"/>
      <c r="D376" s="220" t="s">
        <v>135</v>
      </c>
      <c r="E376" s="232" t="s">
        <v>33</v>
      </c>
      <c r="F376" s="233" t="s">
        <v>137</v>
      </c>
      <c r="G376" s="231"/>
      <c r="H376" s="234">
        <v>5</v>
      </c>
      <c r="I376" s="235"/>
      <c r="J376" s="231"/>
      <c r="K376" s="231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135</v>
      </c>
      <c r="AU376" s="240" t="s">
        <v>89</v>
      </c>
      <c r="AV376" s="12" t="s">
        <v>133</v>
      </c>
      <c r="AW376" s="12" t="s">
        <v>39</v>
      </c>
      <c r="AX376" s="12" t="s">
        <v>86</v>
      </c>
      <c r="AY376" s="240" t="s">
        <v>127</v>
      </c>
    </row>
    <row r="377" s="1" customFormat="1" ht="16.5" customHeight="1">
      <c r="B377" s="38"/>
      <c r="C377" s="206" t="s">
        <v>515</v>
      </c>
      <c r="D377" s="206" t="s">
        <v>129</v>
      </c>
      <c r="E377" s="207" t="s">
        <v>516</v>
      </c>
      <c r="F377" s="208" t="s">
        <v>517</v>
      </c>
      <c r="G377" s="209" t="s">
        <v>280</v>
      </c>
      <c r="H377" s="210">
        <v>2</v>
      </c>
      <c r="I377" s="211"/>
      <c r="J377" s="212">
        <f>ROUND(I377*H377,2)</f>
        <v>0</v>
      </c>
      <c r="K377" s="208" t="s">
        <v>141</v>
      </c>
      <c r="L377" s="43"/>
      <c r="M377" s="213" t="s">
        <v>33</v>
      </c>
      <c r="N377" s="214" t="s">
        <v>49</v>
      </c>
      <c r="O377" s="79"/>
      <c r="P377" s="215">
        <f>O377*H377</f>
        <v>0</v>
      </c>
      <c r="Q377" s="215">
        <v>0.21734000000000001</v>
      </c>
      <c r="R377" s="215">
        <f>Q377*H377</f>
        <v>0.43468000000000001</v>
      </c>
      <c r="S377" s="215">
        <v>0</v>
      </c>
      <c r="T377" s="216">
        <f>S377*H377</f>
        <v>0</v>
      </c>
      <c r="AR377" s="16" t="s">
        <v>133</v>
      </c>
      <c r="AT377" s="16" t="s">
        <v>129</v>
      </c>
      <c r="AU377" s="16" t="s">
        <v>89</v>
      </c>
      <c r="AY377" s="16" t="s">
        <v>127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6" t="s">
        <v>86</v>
      </c>
      <c r="BK377" s="217">
        <f>ROUND(I377*H377,2)</f>
        <v>0</v>
      </c>
      <c r="BL377" s="16" t="s">
        <v>133</v>
      </c>
      <c r="BM377" s="16" t="s">
        <v>518</v>
      </c>
    </row>
    <row r="378" s="13" customFormat="1">
      <c r="B378" s="241"/>
      <c r="C378" s="242"/>
      <c r="D378" s="220" t="s">
        <v>135</v>
      </c>
      <c r="E378" s="243" t="s">
        <v>33</v>
      </c>
      <c r="F378" s="244" t="s">
        <v>519</v>
      </c>
      <c r="G378" s="242"/>
      <c r="H378" s="243" t="s">
        <v>33</v>
      </c>
      <c r="I378" s="245"/>
      <c r="J378" s="242"/>
      <c r="K378" s="242"/>
      <c r="L378" s="246"/>
      <c r="M378" s="247"/>
      <c r="N378" s="248"/>
      <c r="O378" s="248"/>
      <c r="P378" s="248"/>
      <c r="Q378" s="248"/>
      <c r="R378" s="248"/>
      <c r="S378" s="248"/>
      <c r="T378" s="249"/>
      <c r="AT378" s="250" t="s">
        <v>135</v>
      </c>
      <c r="AU378" s="250" t="s">
        <v>89</v>
      </c>
      <c r="AV378" s="13" t="s">
        <v>86</v>
      </c>
      <c r="AW378" s="13" t="s">
        <v>39</v>
      </c>
      <c r="AX378" s="13" t="s">
        <v>78</v>
      </c>
      <c r="AY378" s="250" t="s">
        <v>127</v>
      </c>
    </row>
    <row r="379" s="11" customFormat="1">
      <c r="B379" s="218"/>
      <c r="C379" s="219"/>
      <c r="D379" s="220" t="s">
        <v>135</v>
      </c>
      <c r="E379" s="221" t="s">
        <v>33</v>
      </c>
      <c r="F379" s="222" t="s">
        <v>520</v>
      </c>
      <c r="G379" s="219"/>
      <c r="H379" s="223">
        <v>2</v>
      </c>
      <c r="I379" s="224"/>
      <c r="J379" s="219"/>
      <c r="K379" s="219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135</v>
      </c>
      <c r="AU379" s="229" t="s">
        <v>89</v>
      </c>
      <c r="AV379" s="11" t="s">
        <v>89</v>
      </c>
      <c r="AW379" s="11" t="s">
        <v>39</v>
      </c>
      <c r="AX379" s="11" t="s">
        <v>78</v>
      </c>
      <c r="AY379" s="229" t="s">
        <v>127</v>
      </c>
    </row>
    <row r="380" s="12" customFormat="1">
      <c r="B380" s="230"/>
      <c r="C380" s="231"/>
      <c r="D380" s="220" t="s">
        <v>135</v>
      </c>
      <c r="E380" s="232" t="s">
        <v>33</v>
      </c>
      <c r="F380" s="233" t="s">
        <v>137</v>
      </c>
      <c r="G380" s="231"/>
      <c r="H380" s="234">
        <v>2</v>
      </c>
      <c r="I380" s="235"/>
      <c r="J380" s="231"/>
      <c r="K380" s="231"/>
      <c r="L380" s="236"/>
      <c r="M380" s="237"/>
      <c r="N380" s="238"/>
      <c r="O380" s="238"/>
      <c r="P380" s="238"/>
      <c r="Q380" s="238"/>
      <c r="R380" s="238"/>
      <c r="S380" s="238"/>
      <c r="T380" s="239"/>
      <c r="AT380" s="240" t="s">
        <v>135</v>
      </c>
      <c r="AU380" s="240" t="s">
        <v>89</v>
      </c>
      <c r="AV380" s="12" t="s">
        <v>133</v>
      </c>
      <c r="AW380" s="12" t="s">
        <v>39</v>
      </c>
      <c r="AX380" s="12" t="s">
        <v>86</v>
      </c>
      <c r="AY380" s="240" t="s">
        <v>127</v>
      </c>
    </row>
    <row r="381" s="1" customFormat="1" ht="16.5" customHeight="1">
      <c r="B381" s="38"/>
      <c r="C381" s="251" t="s">
        <v>521</v>
      </c>
      <c r="D381" s="251" t="s">
        <v>248</v>
      </c>
      <c r="E381" s="252" t="s">
        <v>522</v>
      </c>
      <c r="F381" s="253" t="s">
        <v>523</v>
      </c>
      <c r="G381" s="254" t="s">
        <v>280</v>
      </c>
      <c r="H381" s="255">
        <v>2</v>
      </c>
      <c r="I381" s="256"/>
      <c r="J381" s="257">
        <f>ROUND(I381*H381,2)</f>
        <v>0</v>
      </c>
      <c r="K381" s="253" t="s">
        <v>141</v>
      </c>
      <c r="L381" s="258"/>
      <c r="M381" s="259" t="s">
        <v>33</v>
      </c>
      <c r="N381" s="260" t="s">
        <v>49</v>
      </c>
      <c r="O381" s="79"/>
      <c r="P381" s="215">
        <f>O381*H381</f>
        <v>0</v>
      </c>
      <c r="Q381" s="215">
        <v>0.059999999999999998</v>
      </c>
      <c r="R381" s="215">
        <f>Q381*H381</f>
        <v>0.12</v>
      </c>
      <c r="S381" s="215">
        <v>0</v>
      </c>
      <c r="T381" s="216">
        <f>S381*H381</f>
        <v>0</v>
      </c>
      <c r="AR381" s="16" t="s">
        <v>179</v>
      </c>
      <c r="AT381" s="16" t="s">
        <v>248</v>
      </c>
      <c r="AU381" s="16" t="s">
        <v>89</v>
      </c>
      <c r="AY381" s="16" t="s">
        <v>127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6" t="s">
        <v>86</v>
      </c>
      <c r="BK381" s="217">
        <f>ROUND(I381*H381,2)</f>
        <v>0</v>
      </c>
      <c r="BL381" s="16" t="s">
        <v>133</v>
      </c>
      <c r="BM381" s="16" t="s">
        <v>524</v>
      </c>
    </row>
    <row r="382" s="13" customFormat="1">
      <c r="B382" s="241"/>
      <c r="C382" s="242"/>
      <c r="D382" s="220" t="s">
        <v>135</v>
      </c>
      <c r="E382" s="243" t="s">
        <v>33</v>
      </c>
      <c r="F382" s="244" t="s">
        <v>519</v>
      </c>
      <c r="G382" s="242"/>
      <c r="H382" s="243" t="s">
        <v>33</v>
      </c>
      <c r="I382" s="245"/>
      <c r="J382" s="242"/>
      <c r="K382" s="242"/>
      <c r="L382" s="246"/>
      <c r="M382" s="247"/>
      <c r="N382" s="248"/>
      <c r="O382" s="248"/>
      <c r="P382" s="248"/>
      <c r="Q382" s="248"/>
      <c r="R382" s="248"/>
      <c r="S382" s="248"/>
      <c r="T382" s="249"/>
      <c r="AT382" s="250" t="s">
        <v>135</v>
      </c>
      <c r="AU382" s="250" t="s">
        <v>89</v>
      </c>
      <c r="AV382" s="13" t="s">
        <v>86</v>
      </c>
      <c r="AW382" s="13" t="s">
        <v>39</v>
      </c>
      <c r="AX382" s="13" t="s">
        <v>78</v>
      </c>
      <c r="AY382" s="250" t="s">
        <v>127</v>
      </c>
    </row>
    <row r="383" s="13" customFormat="1">
      <c r="B383" s="241"/>
      <c r="C383" s="242"/>
      <c r="D383" s="220" t="s">
        <v>135</v>
      </c>
      <c r="E383" s="243" t="s">
        <v>33</v>
      </c>
      <c r="F383" s="244" t="s">
        <v>525</v>
      </c>
      <c r="G383" s="242"/>
      <c r="H383" s="243" t="s">
        <v>33</v>
      </c>
      <c r="I383" s="245"/>
      <c r="J383" s="242"/>
      <c r="K383" s="242"/>
      <c r="L383" s="246"/>
      <c r="M383" s="247"/>
      <c r="N383" s="248"/>
      <c r="O383" s="248"/>
      <c r="P383" s="248"/>
      <c r="Q383" s="248"/>
      <c r="R383" s="248"/>
      <c r="S383" s="248"/>
      <c r="T383" s="249"/>
      <c r="AT383" s="250" t="s">
        <v>135</v>
      </c>
      <c r="AU383" s="250" t="s">
        <v>89</v>
      </c>
      <c r="AV383" s="13" t="s">
        <v>86</v>
      </c>
      <c r="AW383" s="13" t="s">
        <v>39</v>
      </c>
      <c r="AX383" s="13" t="s">
        <v>78</v>
      </c>
      <c r="AY383" s="250" t="s">
        <v>127</v>
      </c>
    </row>
    <row r="384" s="11" customFormat="1">
      <c r="B384" s="218"/>
      <c r="C384" s="219"/>
      <c r="D384" s="220" t="s">
        <v>135</v>
      </c>
      <c r="E384" s="221" t="s">
        <v>33</v>
      </c>
      <c r="F384" s="222" t="s">
        <v>520</v>
      </c>
      <c r="G384" s="219"/>
      <c r="H384" s="223">
        <v>2</v>
      </c>
      <c r="I384" s="224"/>
      <c r="J384" s="219"/>
      <c r="K384" s="219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135</v>
      </c>
      <c r="AU384" s="229" t="s">
        <v>89</v>
      </c>
      <c r="AV384" s="11" t="s">
        <v>89</v>
      </c>
      <c r="AW384" s="11" t="s">
        <v>39</v>
      </c>
      <c r="AX384" s="11" t="s">
        <v>78</v>
      </c>
      <c r="AY384" s="229" t="s">
        <v>127</v>
      </c>
    </row>
    <row r="385" s="12" customFormat="1">
      <c r="B385" s="230"/>
      <c r="C385" s="231"/>
      <c r="D385" s="220" t="s">
        <v>135</v>
      </c>
      <c r="E385" s="232" t="s">
        <v>33</v>
      </c>
      <c r="F385" s="233" t="s">
        <v>137</v>
      </c>
      <c r="G385" s="231"/>
      <c r="H385" s="234">
        <v>2</v>
      </c>
      <c r="I385" s="235"/>
      <c r="J385" s="231"/>
      <c r="K385" s="231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135</v>
      </c>
      <c r="AU385" s="240" t="s">
        <v>89</v>
      </c>
      <c r="AV385" s="12" t="s">
        <v>133</v>
      </c>
      <c r="AW385" s="12" t="s">
        <v>39</v>
      </c>
      <c r="AX385" s="12" t="s">
        <v>86</v>
      </c>
      <c r="AY385" s="240" t="s">
        <v>127</v>
      </c>
    </row>
    <row r="386" s="1" customFormat="1" ht="16.5" customHeight="1">
      <c r="B386" s="38"/>
      <c r="C386" s="206" t="s">
        <v>526</v>
      </c>
      <c r="D386" s="206" t="s">
        <v>129</v>
      </c>
      <c r="E386" s="207" t="s">
        <v>527</v>
      </c>
      <c r="F386" s="208" t="s">
        <v>528</v>
      </c>
      <c r="G386" s="209" t="s">
        <v>280</v>
      </c>
      <c r="H386" s="210">
        <v>3</v>
      </c>
      <c r="I386" s="211"/>
      <c r="J386" s="212">
        <f>ROUND(I386*H386,2)</f>
        <v>0</v>
      </c>
      <c r="K386" s="208" t="s">
        <v>141</v>
      </c>
      <c r="L386" s="43"/>
      <c r="M386" s="213" t="s">
        <v>33</v>
      </c>
      <c r="N386" s="214" t="s">
        <v>49</v>
      </c>
      <c r="O386" s="79"/>
      <c r="P386" s="215">
        <f>O386*H386</f>
        <v>0</v>
      </c>
      <c r="Q386" s="215">
        <v>0.21734000000000001</v>
      </c>
      <c r="R386" s="215">
        <f>Q386*H386</f>
        <v>0.65202000000000004</v>
      </c>
      <c r="S386" s="215">
        <v>0</v>
      </c>
      <c r="T386" s="216">
        <f>S386*H386</f>
        <v>0</v>
      </c>
      <c r="AR386" s="16" t="s">
        <v>133</v>
      </c>
      <c r="AT386" s="16" t="s">
        <v>129</v>
      </c>
      <c r="AU386" s="16" t="s">
        <v>89</v>
      </c>
      <c r="AY386" s="16" t="s">
        <v>127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6" t="s">
        <v>86</v>
      </c>
      <c r="BK386" s="217">
        <f>ROUND(I386*H386,2)</f>
        <v>0</v>
      </c>
      <c r="BL386" s="16" t="s">
        <v>133</v>
      </c>
      <c r="BM386" s="16" t="s">
        <v>529</v>
      </c>
    </row>
    <row r="387" s="13" customFormat="1">
      <c r="B387" s="241"/>
      <c r="C387" s="242"/>
      <c r="D387" s="220" t="s">
        <v>135</v>
      </c>
      <c r="E387" s="243" t="s">
        <v>33</v>
      </c>
      <c r="F387" s="244" t="s">
        <v>307</v>
      </c>
      <c r="G387" s="242"/>
      <c r="H387" s="243" t="s">
        <v>33</v>
      </c>
      <c r="I387" s="245"/>
      <c r="J387" s="242"/>
      <c r="K387" s="242"/>
      <c r="L387" s="246"/>
      <c r="M387" s="247"/>
      <c r="N387" s="248"/>
      <c r="O387" s="248"/>
      <c r="P387" s="248"/>
      <c r="Q387" s="248"/>
      <c r="R387" s="248"/>
      <c r="S387" s="248"/>
      <c r="T387" s="249"/>
      <c r="AT387" s="250" t="s">
        <v>135</v>
      </c>
      <c r="AU387" s="250" t="s">
        <v>89</v>
      </c>
      <c r="AV387" s="13" t="s">
        <v>86</v>
      </c>
      <c r="AW387" s="13" t="s">
        <v>39</v>
      </c>
      <c r="AX387" s="13" t="s">
        <v>78</v>
      </c>
      <c r="AY387" s="250" t="s">
        <v>127</v>
      </c>
    </row>
    <row r="388" s="11" customFormat="1">
      <c r="B388" s="218"/>
      <c r="C388" s="219"/>
      <c r="D388" s="220" t="s">
        <v>135</v>
      </c>
      <c r="E388" s="221" t="s">
        <v>33</v>
      </c>
      <c r="F388" s="222" t="s">
        <v>530</v>
      </c>
      <c r="G388" s="219"/>
      <c r="H388" s="223">
        <v>3</v>
      </c>
      <c r="I388" s="224"/>
      <c r="J388" s="219"/>
      <c r="K388" s="219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135</v>
      </c>
      <c r="AU388" s="229" t="s">
        <v>89</v>
      </c>
      <c r="AV388" s="11" t="s">
        <v>89</v>
      </c>
      <c r="AW388" s="11" t="s">
        <v>39</v>
      </c>
      <c r="AX388" s="11" t="s">
        <v>78</v>
      </c>
      <c r="AY388" s="229" t="s">
        <v>127</v>
      </c>
    </row>
    <row r="389" s="12" customFormat="1">
      <c r="B389" s="230"/>
      <c r="C389" s="231"/>
      <c r="D389" s="220" t="s">
        <v>135</v>
      </c>
      <c r="E389" s="232" t="s">
        <v>33</v>
      </c>
      <c r="F389" s="233" t="s">
        <v>137</v>
      </c>
      <c r="G389" s="231"/>
      <c r="H389" s="234">
        <v>3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135</v>
      </c>
      <c r="AU389" s="240" t="s">
        <v>89</v>
      </c>
      <c r="AV389" s="12" t="s">
        <v>133</v>
      </c>
      <c r="AW389" s="12" t="s">
        <v>39</v>
      </c>
      <c r="AX389" s="12" t="s">
        <v>86</v>
      </c>
      <c r="AY389" s="240" t="s">
        <v>127</v>
      </c>
    </row>
    <row r="390" s="1" customFormat="1" ht="16.5" customHeight="1">
      <c r="B390" s="38"/>
      <c r="C390" s="251" t="s">
        <v>531</v>
      </c>
      <c r="D390" s="251" t="s">
        <v>248</v>
      </c>
      <c r="E390" s="252" t="s">
        <v>532</v>
      </c>
      <c r="F390" s="253" t="s">
        <v>533</v>
      </c>
      <c r="G390" s="254" t="s">
        <v>280</v>
      </c>
      <c r="H390" s="255">
        <v>3</v>
      </c>
      <c r="I390" s="256"/>
      <c r="J390" s="257">
        <f>ROUND(I390*H390,2)</f>
        <v>0</v>
      </c>
      <c r="K390" s="253" t="s">
        <v>141</v>
      </c>
      <c r="L390" s="258"/>
      <c r="M390" s="259" t="s">
        <v>33</v>
      </c>
      <c r="N390" s="260" t="s">
        <v>49</v>
      </c>
      <c r="O390" s="79"/>
      <c r="P390" s="215">
        <f>O390*H390</f>
        <v>0</v>
      </c>
      <c r="Q390" s="215">
        <v>0.056300000000000003</v>
      </c>
      <c r="R390" s="215">
        <f>Q390*H390</f>
        <v>0.1689</v>
      </c>
      <c r="S390" s="215">
        <v>0</v>
      </c>
      <c r="T390" s="216">
        <f>S390*H390</f>
        <v>0</v>
      </c>
      <c r="AR390" s="16" t="s">
        <v>179</v>
      </c>
      <c r="AT390" s="16" t="s">
        <v>248</v>
      </c>
      <c r="AU390" s="16" t="s">
        <v>89</v>
      </c>
      <c r="AY390" s="16" t="s">
        <v>127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6" t="s">
        <v>86</v>
      </c>
      <c r="BK390" s="217">
        <f>ROUND(I390*H390,2)</f>
        <v>0</v>
      </c>
      <c r="BL390" s="16" t="s">
        <v>133</v>
      </c>
      <c r="BM390" s="16" t="s">
        <v>534</v>
      </c>
    </row>
    <row r="391" s="13" customFormat="1">
      <c r="B391" s="241"/>
      <c r="C391" s="242"/>
      <c r="D391" s="220" t="s">
        <v>135</v>
      </c>
      <c r="E391" s="243" t="s">
        <v>33</v>
      </c>
      <c r="F391" s="244" t="s">
        <v>307</v>
      </c>
      <c r="G391" s="242"/>
      <c r="H391" s="243" t="s">
        <v>33</v>
      </c>
      <c r="I391" s="245"/>
      <c r="J391" s="242"/>
      <c r="K391" s="242"/>
      <c r="L391" s="246"/>
      <c r="M391" s="247"/>
      <c r="N391" s="248"/>
      <c r="O391" s="248"/>
      <c r="P391" s="248"/>
      <c r="Q391" s="248"/>
      <c r="R391" s="248"/>
      <c r="S391" s="248"/>
      <c r="T391" s="249"/>
      <c r="AT391" s="250" t="s">
        <v>135</v>
      </c>
      <c r="AU391" s="250" t="s">
        <v>89</v>
      </c>
      <c r="AV391" s="13" t="s">
        <v>86</v>
      </c>
      <c r="AW391" s="13" t="s">
        <v>39</v>
      </c>
      <c r="AX391" s="13" t="s">
        <v>78</v>
      </c>
      <c r="AY391" s="250" t="s">
        <v>127</v>
      </c>
    </row>
    <row r="392" s="13" customFormat="1">
      <c r="B392" s="241"/>
      <c r="C392" s="242"/>
      <c r="D392" s="220" t="s">
        <v>135</v>
      </c>
      <c r="E392" s="243" t="s">
        <v>33</v>
      </c>
      <c r="F392" s="244" t="s">
        <v>535</v>
      </c>
      <c r="G392" s="242"/>
      <c r="H392" s="243" t="s">
        <v>33</v>
      </c>
      <c r="I392" s="245"/>
      <c r="J392" s="242"/>
      <c r="K392" s="242"/>
      <c r="L392" s="246"/>
      <c r="M392" s="247"/>
      <c r="N392" s="248"/>
      <c r="O392" s="248"/>
      <c r="P392" s="248"/>
      <c r="Q392" s="248"/>
      <c r="R392" s="248"/>
      <c r="S392" s="248"/>
      <c r="T392" s="249"/>
      <c r="AT392" s="250" t="s">
        <v>135</v>
      </c>
      <c r="AU392" s="250" t="s">
        <v>89</v>
      </c>
      <c r="AV392" s="13" t="s">
        <v>86</v>
      </c>
      <c r="AW392" s="13" t="s">
        <v>39</v>
      </c>
      <c r="AX392" s="13" t="s">
        <v>78</v>
      </c>
      <c r="AY392" s="250" t="s">
        <v>127</v>
      </c>
    </row>
    <row r="393" s="11" customFormat="1">
      <c r="B393" s="218"/>
      <c r="C393" s="219"/>
      <c r="D393" s="220" t="s">
        <v>135</v>
      </c>
      <c r="E393" s="221" t="s">
        <v>33</v>
      </c>
      <c r="F393" s="222" t="s">
        <v>530</v>
      </c>
      <c r="G393" s="219"/>
      <c r="H393" s="223">
        <v>3</v>
      </c>
      <c r="I393" s="224"/>
      <c r="J393" s="219"/>
      <c r="K393" s="219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135</v>
      </c>
      <c r="AU393" s="229" t="s">
        <v>89</v>
      </c>
      <c r="AV393" s="11" t="s">
        <v>89</v>
      </c>
      <c r="AW393" s="11" t="s">
        <v>39</v>
      </c>
      <c r="AX393" s="11" t="s">
        <v>78</v>
      </c>
      <c r="AY393" s="229" t="s">
        <v>127</v>
      </c>
    </row>
    <row r="394" s="12" customFormat="1">
      <c r="B394" s="230"/>
      <c r="C394" s="231"/>
      <c r="D394" s="220" t="s">
        <v>135</v>
      </c>
      <c r="E394" s="232" t="s">
        <v>33</v>
      </c>
      <c r="F394" s="233" t="s">
        <v>137</v>
      </c>
      <c r="G394" s="231"/>
      <c r="H394" s="234">
        <v>3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AT394" s="240" t="s">
        <v>135</v>
      </c>
      <c r="AU394" s="240" t="s">
        <v>89</v>
      </c>
      <c r="AV394" s="12" t="s">
        <v>133</v>
      </c>
      <c r="AW394" s="12" t="s">
        <v>39</v>
      </c>
      <c r="AX394" s="12" t="s">
        <v>86</v>
      </c>
      <c r="AY394" s="240" t="s">
        <v>127</v>
      </c>
    </row>
    <row r="395" s="1" customFormat="1" ht="16.5" customHeight="1">
      <c r="B395" s="38"/>
      <c r="C395" s="206" t="s">
        <v>536</v>
      </c>
      <c r="D395" s="206" t="s">
        <v>129</v>
      </c>
      <c r="E395" s="207" t="s">
        <v>537</v>
      </c>
      <c r="F395" s="208" t="s">
        <v>538</v>
      </c>
      <c r="G395" s="209" t="s">
        <v>140</v>
      </c>
      <c r="H395" s="210">
        <v>235.91</v>
      </c>
      <c r="I395" s="211"/>
      <c r="J395" s="212">
        <f>ROUND(I395*H395,2)</f>
        <v>0</v>
      </c>
      <c r="K395" s="208" t="s">
        <v>141</v>
      </c>
      <c r="L395" s="43"/>
      <c r="M395" s="213" t="s">
        <v>33</v>
      </c>
      <c r="N395" s="214" t="s">
        <v>49</v>
      </c>
      <c r="O395" s="79"/>
      <c r="P395" s="215">
        <f>O395*H395</f>
        <v>0</v>
      </c>
      <c r="Q395" s="215">
        <v>0.00012999999999999999</v>
      </c>
      <c r="R395" s="215">
        <f>Q395*H395</f>
        <v>0.030668299999999996</v>
      </c>
      <c r="S395" s="215">
        <v>0</v>
      </c>
      <c r="T395" s="216">
        <f>S395*H395</f>
        <v>0</v>
      </c>
      <c r="AR395" s="16" t="s">
        <v>133</v>
      </c>
      <c r="AT395" s="16" t="s">
        <v>129</v>
      </c>
      <c r="AU395" s="16" t="s">
        <v>89</v>
      </c>
      <c r="AY395" s="16" t="s">
        <v>127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6" t="s">
        <v>86</v>
      </c>
      <c r="BK395" s="217">
        <f>ROUND(I395*H395,2)</f>
        <v>0</v>
      </c>
      <c r="BL395" s="16" t="s">
        <v>133</v>
      </c>
      <c r="BM395" s="16" t="s">
        <v>539</v>
      </c>
    </row>
    <row r="396" s="13" customFormat="1">
      <c r="B396" s="241"/>
      <c r="C396" s="242"/>
      <c r="D396" s="220" t="s">
        <v>135</v>
      </c>
      <c r="E396" s="243" t="s">
        <v>33</v>
      </c>
      <c r="F396" s="244" t="s">
        <v>540</v>
      </c>
      <c r="G396" s="242"/>
      <c r="H396" s="243" t="s">
        <v>33</v>
      </c>
      <c r="I396" s="245"/>
      <c r="J396" s="242"/>
      <c r="K396" s="242"/>
      <c r="L396" s="246"/>
      <c r="M396" s="247"/>
      <c r="N396" s="248"/>
      <c r="O396" s="248"/>
      <c r="P396" s="248"/>
      <c r="Q396" s="248"/>
      <c r="R396" s="248"/>
      <c r="S396" s="248"/>
      <c r="T396" s="249"/>
      <c r="AT396" s="250" t="s">
        <v>135</v>
      </c>
      <c r="AU396" s="250" t="s">
        <v>89</v>
      </c>
      <c r="AV396" s="13" t="s">
        <v>86</v>
      </c>
      <c r="AW396" s="13" t="s">
        <v>39</v>
      </c>
      <c r="AX396" s="13" t="s">
        <v>78</v>
      </c>
      <c r="AY396" s="250" t="s">
        <v>127</v>
      </c>
    </row>
    <row r="397" s="13" customFormat="1">
      <c r="B397" s="241"/>
      <c r="C397" s="242"/>
      <c r="D397" s="220" t="s">
        <v>135</v>
      </c>
      <c r="E397" s="243" t="s">
        <v>33</v>
      </c>
      <c r="F397" s="244" t="s">
        <v>541</v>
      </c>
      <c r="G397" s="242"/>
      <c r="H397" s="243" t="s">
        <v>33</v>
      </c>
      <c r="I397" s="245"/>
      <c r="J397" s="242"/>
      <c r="K397" s="242"/>
      <c r="L397" s="246"/>
      <c r="M397" s="247"/>
      <c r="N397" s="248"/>
      <c r="O397" s="248"/>
      <c r="P397" s="248"/>
      <c r="Q397" s="248"/>
      <c r="R397" s="248"/>
      <c r="S397" s="248"/>
      <c r="T397" s="249"/>
      <c r="AT397" s="250" t="s">
        <v>135</v>
      </c>
      <c r="AU397" s="250" t="s">
        <v>89</v>
      </c>
      <c r="AV397" s="13" t="s">
        <v>86</v>
      </c>
      <c r="AW397" s="13" t="s">
        <v>39</v>
      </c>
      <c r="AX397" s="13" t="s">
        <v>78</v>
      </c>
      <c r="AY397" s="250" t="s">
        <v>127</v>
      </c>
    </row>
    <row r="398" s="11" customFormat="1">
      <c r="B398" s="218"/>
      <c r="C398" s="219"/>
      <c r="D398" s="220" t="s">
        <v>135</v>
      </c>
      <c r="E398" s="221" t="s">
        <v>33</v>
      </c>
      <c r="F398" s="222" t="s">
        <v>319</v>
      </c>
      <c r="G398" s="219"/>
      <c r="H398" s="223">
        <v>235.91</v>
      </c>
      <c r="I398" s="224"/>
      <c r="J398" s="219"/>
      <c r="K398" s="219"/>
      <c r="L398" s="225"/>
      <c r="M398" s="226"/>
      <c r="N398" s="227"/>
      <c r="O398" s="227"/>
      <c r="P398" s="227"/>
      <c r="Q398" s="227"/>
      <c r="R398" s="227"/>
      <c r="S398" s="227"/>
      <c r="T398" s="228"/>
      <c r="AT398" s="229" t="s">
        <v>135</v>
      </c>
      <c r="AU398" s="229" t="s">
        <v>89</v>
      </c>
      <c r="AV398" s="11" t="s">
        <v>89</v>
      </c>
      <c r="AW398" s="11" t="s">
        <v>39</v>
      </c>
      <c r="AX398" s="11" t="s">
        <v>78</v>
      </c>
      <c r="AY398" s="229" t="s">
        <v>127</v>
      </c>
    </row>
    <row r="399" s="12" customFormat="1">
      <c r="B399" s="230"/>
      <c r="C399" s="231"/>
      <c r="D399" s="220" t="s">
        <v>135</v>
      </c>
      <c r="E399" s="232" t="s">
        <v>33</v>
      </c>
      <c r="F399" s="233" t="s">
        <v>137</v>
      </c>
      <c r="G399" s="231"/>
      <c r="H399" s="234">
        <v>235.91</v>
      </c>
      <c r="I399" s="235"/>
      <c r="J399" s="231"/>
      <c r="K399" s="231"/>
      <c r="L399" s="236"/>
      <c r="M399" s="237"/>
      <c r="N399" s="238"/>
      <c r="O399" s="238"/>
      <c r="P399" s="238"/>
      <c r="Q399" s="238"/>
      <c r="R399" s="238"/>
      <c r="S399" s="238"/>
      <c r="T399" s="239"/>
      <c r="AT399" s="240" t="s">
        <v>135</v>
      </c>
      <c r="AU399" s="240" t="s">
        <v>89</v>
      </c>
      <c r="AV399" s="12" t="s">
        <v>133</v>
      </c>
      <c r="AW399" s="12" t="s">
        <v>39</v>
      </c>
      <c r="AX399" s="12" t="s">
        <v>86</v>
      </c>
      <c r="AY399" s="240" t="s">
        <v>127</v>
      </c>
    </row>
    <row r="400" s="1" customFormat="1" ht="16.5" customHeight="1">
      <c r="B400" s="38"/>
      <c r="C400" s="206" t="s">
        <v>542</v>
      </c>
      <c r="D400" s="206" t="s">
        <v>129</v>
      </c>
      <c r="E400" s="207" t="s">
        <v>543</v>
      </c>
      <c r="F400" s="208" t="s">
        <v>544</v>
      </c>
      <c r="G400" s="209" t="s">
        <v>280</v>
      </c>
      <c r="H400" s="210">
        <v>1</v>
      </c>
      <c r="I400" s="211"/>
      <c r="J400" s="212">
        <f>ROUND(I400*H400,2)</f>
        <v>0</v>
      </c>
      <c r="K400" s="208" t="s">
        <v>33</v>
      </c>
      <c r="L400" s="43"/>
      <c r="M400" s="213" t="s">
        <v>33</v>
      </c>
      <c r="N400" s="214" t="s">
        <v>49</v>
      </c>
      <c r="O400" s="79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AR400" s="16" t="s">
        <v>133</v>
      </c>
      <c r="AT400" s="16" t="s">
        <v>129</v>
      </c>
      <c r="AU400" s="16" t="s">
        <v>89</v>
      </c>
      <c r="AY400" s="16" t="s">
        <v>127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6" t="s">
        <v>86</v>
      </c>
      <c r="BK400" s="217">
        <f>ROUND(I400*H400,2)</f>
        <v>0</v>
      </c>
      <c r="BL400" s="16" t="s">
        <v>133</v>
      </c>
      <c r="BM400" s="16" t="s">
        <v>545</v>
      </c>
    </row>
    <row r="401" s="13" customFormat="1">
      <c r="B401" s="241"/>
      <c r="C401" s="242"/>
      <c r="D401" s="220" t="s">
        <v>135</v>
      </c>
      <c r="E401" s="243" t="s">
        <v>33</v>
      </c>
      <c r="F401" s="244" t="s">
        <v>546</v>
      </c>
      <c r="G401" s="242"/>
      <c r="H401" s="243" t="s">
        <v>33</v>
      </c>
      <c r="I401" s="245"/>
      <c r="J401" s="242"/>
      <c r="K401" s="242"/>
      <c r="L401" s="246"/>
      <c r="M401" s="247"/>
      <c r="N401" s="248"/>
      <c r="O401" s="248"/>
      <c r="P401" s="248"/>
      <c r="Q401" s="248"/>
      <c r="R401" s="248"/>
      <c r="S401" s="248"/>
      <c r="T401" s="249"/>
      <c r="AT401" s="250" t="s">
        <v>135</v>
      </c>
      <c r="AU401" s="250" t="s">
        <v>89</v>
      </c>
      <c r="AV401" s="13" t="s">
        <v>86</v>
      </c>
      <c r="AW401" s="13" t="s">
        <v>39</v>
      </c>
      <c r="AX401" s="13" t="s">
        <v>78</v>
      </c>
      <c r="AY401" s="250" t="s">
        <v>127</v>
      </c>
    </row>
    <row r="402" s="11" customFormat="1">
      <c r="B402" s="218"/>
      <c r="C402" s="219"/>
      <c r="D402" s="220" t="s">
        <v>135</v>
      </c>
      <c r="E402" s="221" t="s">
        <v>33</v>
      </c>
      <c r="F402" s="222" t="s">
        <v>547</v>
      </c>
      <c r="G402" s="219"/>
      <c r="H402" s="223">
        <v>1</v>
      </c>
      <c r="I402" s="224"/>
      <c r="J402" s="219"/>
      <c r="K402" s="219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135</v>
      </c>
      <c r="AU402" s="229" t="s">
        <v>89</v>
      </c>
      <c r="AV402" s="11" t="s">
        <v>89</v>
      </c>
      <c r="AW402" s="11" t="s">
        <v>39</v>
      </c>
      <c r="AX402" s="11" t="s">
        <v>78</v>
      </c>
      <c r="AY402" s="229" t="s">
        <v>127</v>
      </c>
    </row>
    <row r="403" s="12" customFormat="1">
      <c r="B403" s="230"/>
      <c r="C403" s="231"/>
      <c r="D403" s="220" t="s">
        <v>135</v>
      </c>
      <c r="E403" s="232" t="s">
        <v>33</v>
      </c>
      <c r="F403" s="233" t="s">
        <v>137</v>
      </c>
      <c r="G403" s="231"/>
      <c r="H403" s="234">
        <v>1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135</v>
      </c>
      <c r="AU403" s="240" t="s">
        <v>89</v>
      </c>
      <c r="AV403" s="12" t="s">
        <v>133</v>
      </c>
      <c r="AW403" s="12" t="s">
        <v>39</v>
      </c>
      <c r="AX403" s="12" t="s">
        <v>86</v>
      </c>
      <c r="AY403" s="240" t="s">
        <v>127</v>
      </c>
    </row>
    <row r="404" s="10" customFormat="1" ht="22.8" customHeight="1">
      <c r="B404" s="190"/>
      <c r="C404" s="191"/>
      <c r="D404" s="192" t="s">
        <v>77</v>
      </c>
      <c r="E404" s="204" t="s">
        <v>185</v>
      </c>
      <c r="F404" s="204" t="s">
        <v>548</v>
      </c>
      <c r="G404" s="191"/>
      <c r="H404" s="191"/>
      <c r="I404" s="194"/>
      <c r="J404" s="205">
        <f>BK404</f>
        <v>0</v>
      </c>
      <c r="K404" s="191"/>
      <c r="L404" s="196"/>
      <c r="M404" s="197"/>
      <c r="N404" s="198"/>
      <c r="O404" s="198"/>
      <c r="P404" s="199">
        <f>SUM(P405:P420)</f>
        <v>0</v>
      </c>
      <c r="Q404" s="198"/>
      <c r="R404" s="199">
        <f>SUM(R405:R420)</f>
        <v>0</v>
      </c>
      <c r="S404" s="198"/>
      <c r="T404" s="200">
        <f>SUM(T405:T420)</f>
        <v>11.924999999999999</v>
      </c>
      <c r="AR404" s="201" t="s">
        <v>86</v>
      </c>
      <c r="AT404" s="202" t="s">
        <v>77</v>
      </c>
      <c r="AU404" s="202" t="s">
        <v>86</v>
      </c>
      <c r="AY404" s="201" t="s">
        <v>127</v>
      </c>
      <c r="BK404" s="203">
        <f>SUM(BK405:BK420)</f>
        <v>0</v>
      </c>
    </row>
    <row r="405" s="1" customFormat="1" ht="22.5" customHeight="1">
      <c r="B405" s="38"/>
      <c r="C405" s="206" t="s">
        <v>549</v>
      </c>
      <c r="D405" s="206" t="s">
        <v>129</v>
      </c>
      <c r="E405" s="207" t="s">
        <v>550</v>
      </c>
      <c r="F405" s="208" t="s">
        <v>551</v>
      </c>
      <c r="G405" s="209" t="s">
        <v>147</v>
      </c>
      <c r="H405" s="210">
        <v>4.5</v>
      </c>
      <c r="I405" s="211"/>
      <c r="J405" s="212">
        <f>ROUND(I405*H405,2)</f>
        <v>0</v>
      </c>
      <c r="K405" s="208" t="s">
        <v>141</v>
      </c>
      <c r="L405" s="43"/>
      <c r="M405" s="213" t="s">
        <v>33</v>
      </c>
      <c r="N405" s="214" t="s">
        <v>49</v>
      </c>
      <c r="O405" s="79"/>
      <c r="P405" s="215">
        <f>O405*H405</f>
        <v>0</v>
      </c>
      <c r="Q405" s="215">
        <v>0</v>
      </c>
      <c r="R405" s="215">
        <f>Q405*H405</f>
        <v>0</v>
      </c>
      <c r="S405" s="215">
        <v>2.6499999999999999</v>
      </c>
      <c r="T405" s="216">
        <f>S405*H405</f>
        <v>11.924999999999999</v>
      </c>
      <c r="AR405" s="16" t="s">
        <v>133</v>
      </c>
      <c r="AT405" s="16" t="s">
        <v>129</v>
      </c>
      <c r="AU405" s="16" t="s">
        <v>89</v>
      </c>
      <c r="AY405" s="16" t="s">
        <v>127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6" t="s">
        <v>86</v>
      </c>
      <c r="BK405" s="217">
        <f>ROUND(I405*H405,2)</f>
        <v>0</v>
      </c>
      <c r="BL405" s="16" t="s">
        <v>133</v>
      </c>
      <c r="BM405" s="16" t="s">
        <v>552</v>
      </c>
    </row>
    <row r="406" s="13" customFormat="1">
      <c r="B406" s="241"/>
      <c r="C406" s="242"/>
      <c r="D406" s="220" t="s">
        <v>135</v>
      </c>
      <c r="E406" s="243" t="s">
        <v>33</v>
      </c>
      <c r="F406" s="244" t="s">
        <v>424</v>
      </c>
      <c r="G406" s="242"/>
      <c r="H406" s="243" t="s">
        <v>33</v>
      </c>
      <c r="I406" s="245"/>
      <c r="J406" s="242"/>
      <c r="K406" s="242"/>
      <c r="L406" s="246"/>
      <c r="M406" s="247"/>
      <c r="N406" s="248"/>
      <c r="O406" s="248"/>
      <c r="P406" s="248"/>
      <c r="Q406" s="248"/>
      <c r="R406" s="248"/>
      <c r="S406" s="248"/>
      <c r="T406" s="249"/>
      <c r="AT406" s="250" t="s">
        <v>135</v>
      </c>
      <c r="AU406" s="250" t="s">
        <v>89</v>
      </c>
      <c r="AV406" s="13" t="s">
        <v>86</v>
      </c>
      <c r="AW406" s="13" t="s">
        <v>39</v>
      </c>
      <c r="AX406" s="13" t="s">
        <v>78</v>
      </c>
      <c r="AY406" s="250" t="s">
        <v>127</v>
      </c>
    </row>
    <row r="407" s="11" customFormat="1">
      <c r="B407" s="218"/>
      <c r="C407" s="219"/>
      <c r="D407" s="220" t="s">
        <v>135</v>
      </c>
      <c r="E407" s="221" t="s">
        <v>33</v>
      </c>
      <c r="F407" s="222" t="s">
        <v>553</v>
      </c>
      <c r="G407" s="219"/>
      <c r="H407" s="223">
        <v>4.5</v>
      </c>
      <c r="I407" s="224"/>
      <c r="J407" s="219"/>
      <c r="K407" s="219"/>
      <c r="L407" s="225"/>
      <c r="M407" s="226"/>
      <c r="N407" s="227"/>
      <c r="O407" s="227"/>
      <c r="P407" s="227"/>
      <c r="Q407" s="227"/>
      <c r="R407" s="227"/>
      <c r="S407" s="227"/>
      <c r="T407" s="228"/>
      <c r="AT407" s="229" t="s">
        <v>135</v>
      </c>
      <c r="AU407" s="229" t="s">
        <v>89</v>
      </c>
      <c r="AV407" s="11" t="s">
        <v>89</v>
      </c>
      <c r="AW407" s="11" t="s">
        <v>39</v>
      </c>
      <c r="AX407" s="11" t="s">
        <v>78</v>
      </c>
      <c r="AY407" s="229" t="s">
        <v>127</v>
      </c>
    </row>
    <row r="408" s="12" customFormat="1">
      <c r="B408" s="230"/>
      <c r="C408" s="231"/>
      <c r="D408" s="220" t="s">
        <v>135</v>
      </c>
      <c r="E408" s="232" t="s">
        <v>33</v>
      </c>
      <c r="F408" s="233" t="s">
        <v>137</v>
      </c>
      <c r="G408" s="231"/>
      <c r="H408" s="234">
        <v>4.5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135</v>
      </c>
      <c r="AU408" s="240" t="s">
        <v>89</v>
      </c>
      <c r="AV408" s="12" t="s">
        <v>133</v>
      </c>
      <c r="AW408" s="12" t="s">
        <v>39</v>
      </c>
      <c r="AX408" s="12" t="s">
        <v>86</v>
      </c>
      <c r="AY408" s="240" t="s">
        <v>127</v>
      </c>
    </row>
    <row r="409" s="1" customFormat="1" ht="16.5" customHeight="1">
      <c r="B409" s="38"/>
      <c r="C409" s="206" t="s">
        <v>554</v>
      </c>
      <c r="D409" s="206" t="s">
        <v>129</v>
      </c>
      <c r="E409" s="207" t="s">
        <v>555</v>
      </c>
      <c r="F409" s="208" t="s">
        <v>556</v>
      </c>
      <c r="G409" s="209" t="s">
        <v>280</v>
      </c>
      <c r="H409" s="210">
        <v>4</v>
      </c>
      <c r="I409" s="211"/>
      <c r="J409" s="212">
        <f>ROUND(I409*H409,2)</f>
        <v>0</v>
      </c>
      <c r="K409" s="208" t="s">
        <v>33</v>
      </c>
      <c r="L409" s="43"/>
      <c r="M409" s="213" t="s">
        <v>33</v>
      </c>
      <c r="N409" s="214" t="s">
        <v>49</v>
      </c>
      <c r="O409" s="79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AR409" s="16" t="s">
        <v>133</v>
      </c>
      <c r="AT409" s="16" t="s">
        <v>129</v>
      </c>
      <c r="AU409" s="16" t="s">
        <v>89</v>
      </c>
      <c r="AY409" s="16" t="s">
        <v>127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6" t="s">
        <v>86</v>
      </c>
      <c r="BK409" s="217">
        <f>ROUND(I409*H409,2)</f>
        <v>0</v>
      </c>
      <c r="BL409" s="16" t="s">
        <v>133</v>
      </c>
      <c r="BM409" s="16" t="s">
        <v>557</v>
      </c>
    </row>
    <row r="410" s="13" customFormat="1">
      <c r="B410" s="241"/>
      <c r="C410" s="242"/>
      <c r="D410" s="220" t="s">
        <v>135</v>
      </c>
      <c r="E410" s="243" t="s">
        <v>33</v>
      </c>
      <c r="F410" s="244" t="s">
        <v>546</v>
      </c>
      <c r="G410" s="242"/>
      <c r="H410" s="243" t="s">
        <v>33</v>
      </c>
      <c r="I410" s="245"/>
      <c r="J410" s="242"/>
      <c r="K410" s="242"/>
      <c r="L410" s="246"/>
      <c r="M410" s="247"/>
      <c r="N410" s="248"/>
      <c r="O410" s="248"/>
      <c r="P410" s="248"/>
      <c r="Q410" s="248"/>
      <c r="R410" s="248"/>
      <c r="S410" s="248"/>
      <c r="T410" s="249"/>
      <c r="AT410" s="250" t="s">
        <v>135</v>
      </c>
      <c r="AU410" s="250" t="s">
        <v>89</v>
      </c>
      <c r="AV410" s="13" t="s">
        <v>86</v>
      </c>
      <c r="AW410" s="13" t="s">
        <v>39</v>
      </c>
      <c r="AX410" s="13" t="s">
        <v>78</v>
      </c>
      <c r="AY410" s="250" t="s">
        <v>127</v>
      </c>
    </row>
    <row r="411" s="13" customFormat="1">
      <c r="B411" s="241"/>
      <c r="C411" s="242"/>
      <c r="D411" s="220" t="s">
        <v>135</v>
      </c>
      <c r="E411" s="243" t="s">
        <v>33</v>
      </c>
      <c r="F411" s="244" t="s">
        <v>558</v>
      </c>
      <c r="G411" s="242"/>
      <c r="H411" s="243" t="s">
        <v>33</v>
      </c>
      <c r="I411" s="245"/>
      <c r="J411" s="242"/>
      <c r="K411" s="242"/>
      <c r="L411" s="246"/>
      <c r="M411" s="247"/>
      <c r="N411" s="248"/>
      <c r="O411" s="248"/>
      <c r="P411" s="248"/>
      <c r="Q411" s="248"/>
      <c r="R411" s="248"/>
      <c r="S411" s="248"/>
      <c r="T411" s="249"/>
      <c r="AT411" s="250" t="s">
        <v>135</v>
      </c>
      <c r="AU411" s="250" t="s">
        <v>89</v>
      </c>
      <c r="AV411" s="13" t="s">
        <v>86</v>
      </c>
      <c r="AW411" s="13" t="s">
        <v>39</v>
      </c>
      <c r="AX411" s="13" t="s">
        <v>78</v>
      </c>
      <c r="AY411" s="250" t="s">
        <v>127</v>
      </c>
    </row>
    <row r="412" s="11" customFormat="1">
      <c r="B412" s="218"/>
      <c r="C412" s="219"/>
      <c r="D412" s="220" t="s">
        <v>135</v>
      </c>
      <c r="E412" s="221" t="s">
        <v>33</v>
      </c>
      <c r="F412" s="222" t="s">
        <v>559</v>
      </c>
      <c r="G412" s="219"/>
      <c r="H412" s="223">
        <v>4</v>
      </c>
      <c r="I412" s="224"/>
      <c r="J412" s="219"/>
      <c r="K412" s="219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135</v>
      </c>
      <c r="AU412" s="229" t="s">
        <v>89</v>
      </c>
      <c r="AV412" s="11" t="s">
        <v>89</v>
      </c>
      <c r="AW412" s="11" t="s">
        <v>39</v>
      </c>
      <c r="AX412" s="11" t="s">
        <v>78</v>
      </c>
      <c r="AY412" s="229" t="s">
        <v>127</v>
      </c>
    </row>
    <row r="413" s="12" customFormat="1">
      <c r="B413" s="230"/>
      <c r="C413" s="231"/>
      <c r="D413" s="220" t="s">
        <v>135</v>
      </c>
      <c r="E413" s="232" t="s">
        <v>33</v>
      </c>
      <c r="F413" s="233" t="s">
        <v>137</v>
      </c>
      <c r="G413" s="231"/>
      <c r="H413" s="234">
        <v>4</v>
      </c>
      <c r="I413" s="235"/>
      <c r="J413" s="231"/>
      <c r="K413" s="231"/>
      <c r="L413" s="236"/>
      <c r="M413" s="237"/>
      <c r="N413" s="238"/>
      <c r="O413" s="238"/>
      <c r="P413" s="238"/>
      <c r="Q413" s="238"/>
      <c r="R413" s="238"/>
      <c r="S413" s="238"/>
      <c r="T413" s="239"/>
      <c r="AT413" s="240" t="s">
        <v>135</v>
      </c>
      <c r="AU413" s="240" t="s">
        <v>89</v>
      </c>
      <c r="AV413" s="12" t="s">
        <v>133</v>
      </c>
      <c r="AW413" s="12" t="s">
        <v>39</v>
      </c>
      <c r="AX413" s="12" t="s">
        <v>86</v>
      </c>
      <c r="AY413" s="240" t="s">
        <v>127</v>
      </c>
    </row>
    <row r="414" s="1" customFormat="1" ht="16.5" customHeight="1">
      <c r="B414" s="38"/>
      <c r="C414" s="206" t="s">
        <v>560</v>
      </c>
      <c r="D414" s="206" t="s">
        <v>129</v>
      </c>
      <c r="E414" s="207" t="s">
        <v>561</v>
      </c>
      <c r="F414" s="208" t="s">
        <v>562</v>
      </c>
      <c r="G414" s="209" t="s">
        <v>132</v>
      </c>
      <c r="H414" s="210">
        <v>2</v>
      </c>
      <c r="I414" s="211"/>
      <c r="J414" s="212">
        <f>ROUND(I414*H414,2)</f>
        <v>0</v>
      </c>
      <c r="K414" s="208" t="s">
        <v>33</v>
      </c>
      <c r="L414" s="43"/>
      <c r="M414" s="213" t="s">
        <v>33</v>
      </c>
      <c r="N414" s="214" t="s">
        <v>49</v>
      </c>
      <c r="O414" s="79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AR414" s="16" t="s">
        <v>133</v>
      </c>
      <c r="AT414" s="16" t="s">
        <v>129</v>
      </c>
      <c r="AU414" s="16" t="s">
        <v>89</v>
      </c>
      <c r="AY414" s="16" t="s">
        <v>127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6" t="s">
        <v>86</v>
      </c>
      <c r="BK414" s="217">
        <f>ROUND(I414*H414,2)</f>
        <v>0</v>
      </c>
      <c r="BL414" s="16" t="s">
        <v>133</v>
      </c>
      <c r="BM414" s="16" t="s">
        <v>563</v>
      </c>
    </row>
    <row r="415" s="13" customFormat="1">
      <c r="B415" s="241"/>
      <c r="C415" s="242"/>
      <c r="D415" s="220" t="s">
        <v>135</v>
      </c>
      <c r="E415" s="243" t="s">
        <v>33</v>
      </c>
      <c r="F415" s="244" t="s">
        <v>546</v>
      </c>
      <c r="G415" s="242"/>
      <c r="H415" s="243" t="s">
        <v>33</v>
      </c>
      <c r="I415" s="245"/>
      <c r="J415" s="242"/>
      <c r="K415" s="242"/>
      <c r="L415" s="246"/>
      <c r="M415" s="247"/>
      <c r="N415" s="248"/>
      <c r="O415" s="248"/>
      <c r="P415" s="248"/>
      <c r="Q415" s="248"/>
      <c r="R415" s="248"/>
      <c r="S415" s="248"/>
      <c r="T415" s="249"/>
      <c r="AT415" s="250" t="s">
        <v>135</v>
      </c>
      <c r="AU415" s="250" t="s">
        <v>89</v>
      </c>
      <c r="AV415" s="13" t="s">
        <v>86</v>
      </c>
      <c r="AW415" s="13" t="s">
        <v>39</v>
      </c>
      <c r="AX415" s="13" t="s">
        <v>78</v>
      </c>
      <c r="AY415" s="250" t="s">
        <v>127</v>
      </c>
    </row>
    <row r="416" s="13" customFormat="1">
      <c r="B416" s="241"/>
      <c r="C416" s="242"/>
      <c r="D416" s="220" t="s">
        <v>135</v>
      </c>
      <c r="E416" s="243" t="s">
        <v>33</v>
      </c>
      <c r="F416" s="244" t="s">
        <v>564</v>
      </c>
      <c r="G416" s="242"/>
      <c r="H416" s="243" t="s">
        <v>33</v>
      </c>
      <c r="I416" s="245"/>
      <c r="J416" s="242"/>
      <c r="K416" s="242"/>
      <c r="L416" s="246"/>
      <c r="M416" s="247"/>
      <c r="N416" s="248"/>
      <c r="O416" s="248"/>
      <c r="P416" s="248"/>
      <c r="Q416" s="248"/>
      <c r="R416" s="248"/>
      <c r="S416" s="248"/>
      <c r="T416" s="249"/>
      <c r="AT416" s="250" t="s">
        <v>135</v>
      </c>
      <c r="AU416" s="250" t="s">
        <v>89</v>
      </c>
      <c r="AV416" s="13" t="s">
        <v>86</v>
      </c>
      <c r="AW416" s="13" t="s">
        <v>39</v>
      </c>
      <c r="AX416" s="13" t="s">
        <v>78</v>
      </c>
      <c r="AY416" s="250" t="s">
        <v>127</v>
      </c>
    </row>
    <row r="417" s="13" customFormat="1">
      <c r="B417" s="241"/>
      <c r="C417" s="242"/>
      <c r="D417" s="220" t="s">
        <v>135</v>
      </c>
      <c r="E417" s="243" t="s">
        <v>33</v>
      </c>
      <c r="F417" s="244" t="s">
        <v>565</v>
      </c>
      <c r="G417" s="242"/>
      <c r="H417" s="243" t="s">
        <v>33</v>
      </c>
      <c r="I417" s="245"/>
      <c r="J417" s="242"/>
      <c r="K417" s="242"/>
      <c r="L417" s="246"/>
      <c r="M417" s="247"/>
      <c r="N417" s="248"/>
      <c r="O417" s="248"/>
      <c r="P417" s="248"/>
      <c r="Q417" s="248"/>
      <c r="R417" s="248"/>
      <c r="S417" s="248"/>
      <c r="T417" s="249"/>
      <c r="AT417" s="250" t="s">
        <v>135</v>
      </c>
      <c r="AU417" s="250" t="s">
        <v>89</v>
      </c>
      <c r="AV417" s="13" t="s">
        <v>86</v>
      </c>
      <c r="AW417" s="13" t="s">
        <v>39</v>
      </c>
      <c r="AX417" s="13" t="s">
        <v>78</v>
      </c>
      <c r="AY417" s="250" t="s">
        <v>127</v>
      </c>
    </row>
    <row r="418" s="13" customFormat="1">
      <c r="B418" s="241"/>
      <c r="C418" s="242"/>
      <c r="D418" s="220" t="s">
        <v>135</v>
      </c>
      <c r="E418" s="243" t="s">
        <v>33</v>
      </c>
      <c r="F418" s="244" t="s">
        <v>566</v>
      </c>
      <c r="G418" s="242"/>
      <c r="H418" s="243" t="s">
        <v>33</v>
      </c>
      <c r="I418" s="245"/>
      <c r="J418" s="242"/>
      <c r="K418" s="242"/>
      <c r="L418" s="246"/>
      <c r="M418" s="247"/>
      <c r="N418" s="248"/>
      <c r="O418" s="248"/>
      <c r="P418" s="248"/>
      <c r="Q418" s="248"/>
      <c r="R418" s="248"/>
      <c r="S418" s="248"/>
      <c r="T418" s="249"/>
      <c r="AT418" s="250" t="s">
        <v>135</v>
      </c>
      <c r="AU418" s="250" t="s">
        <v>89</v>
      </c>
      <c r="AV418" s="13" t="s">
        <v>86</v>
      </c>
      <c r="AW418" s="13" t="s">
        <v>39</v>
      </c>
      <c r="AX418" s="13" t="s">
        <v>78</v>
      </c>
      <c r="AY418" s="250" t="s">
        <v>127</v>
      </c>
    </row>
    <row r="419" s="11" customFormat="1">
      <c r="B419" s="218"/>
      <c r="C419" s="219"/>
      <c r="D419" s="220" t="s">
        <v>135</v>
      </c>
      <c r="E419" s="221" t="s">
        <v>33</v>
      </c>
      <c r="F419" s="222" t="s">
        <v>567</v>
      </c>
      <c r="G419" s="219"/>
      <c r="H419" s="223">
        <v>2</v>
      </c>
      <c r="I419" s="224"/>
      <c r="J419" s="219"/>
      <c r="K419" s="219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135</v>
      </c>
      <c r="AU419" s="229" t="s">
        <v>89</v>
      </c>
      <c r="AV419" s="11" t="s">
        <v>89</v>
      </c>
      <c r="AW419" s="11" t="s">
        <v>39</v>
      </c>
      <c r="AX419" s="11" t="s">
        <v>78</v>
      </c>
      <c r="AY419" s="229" t="s">
        <v>127</v>
      </c>
    </row>
    <row r="420" s="12" customFormat="1">
      <c r="B420" s="230"/>
      <c r="C420" s="231"/>
      <c r="D420" s="220" t="s">
        <v>135</v>
      </c>
      <c r="E420" s="232" t="s">
        <v>33</v>
      </c>
      <c r="F420" s="233" t="s">
        <v>137</v>
      </c>
      <c r="G420" s="231"/>
      <c r="H420" s="234">
        <v>2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AT420" s="240" t="s">
        <v>135</v>
      </c>
      <c r="AU420" s="240" t="s">
        <v>89</v>
      </c>
      <c r="AV420" s="12" t="s">
        <v>133</v>
      </c>
      <c r="AW420" s="12" t="s">
        <v>39</v>
      </c>
      <c r="AX420" s="12" t="s">
        <v>86</v>
      </c>
      <c r="AY420" s="240" t="s">
        <v>127</v>
      </c>
    </row>
    <row r="421" s="10" customFormat="1" ht="22.8" customHeight="1">
      <c r="B421" s="190"/>
      <c r="C421" s="191"/>
      <c r="D421" s="192" t="s">
        <v>77</v>
      </c>
      <c r="E421" s="204" t="s">
        <v>568</v>
      </c>
      <c r="F421" s="204" t="s">
        <v>569</v>
      </c>
      <c r="G421" s="191"/>
      <c r="H421" s="191"/>
      <c r="I421" s="194"/>
      <c r="J421" s="205">
        <f>BK421</f>
        <v>0</v>
      </c>
      <c r="K421" s="191"/>
      <c r="L421" s="196"/>
      <c r="M421" s="197"/>
      <c r="N421" s="198"/>
      <c r="O421" s="198"/>
      <c r="P421" s="199">
        <f>SUM(P422:P432)</f>
        <v>0</v>
      </c>
      <c r="Q421" s="198"/>
      <c r="R421" s="199">
        <f>SUM(R422:R432)</f>
        <v>0</v>
      </c>
      <c r="S421" s="198"/>
      <c r="T421" s="200">
        <f>SUM(T422:T432)</f>
        <v>0</v>
      </c>
      <c r="AR421" s="201" t="s">
        <v>86</v>
      </c>
      <c r="AT421" s="202" t="s">
        <v>77</v>
      </c>
      <c r="AU421" s="202" t="s">
        <v>86</v>
      </c>
      <c r="AY421" s="201" t="s">
        <v>127</v>
      </c>
      <c r="BK421" s="203">
        <f>SUM(BK422:BK432)</f>
        <v>0</v>
      </c>
    </row>
    <row r="422" s="1" customFormat="1" ht="16.5" customHeight="1">
      <c r="B422" s="38"/>
      <c r="C422" s="206" t="s">
        <v>570</v>
      </c>
      <c r="D422" s="206" t="s">
        <v>129</v>
      </c>
      <c r="E422" s="207" t="s">
        <v>571</v>
      </c>
      <c r="F422" s="208" t="s">
        <v>572</v>
      </c>
      <c r="G422" s="209" t="s">
        <v>234</v>
      </c>
      <c r="H422" s="210">
        <v>11.925000000000001</v>
      </c>
      <c r="I422" s="211"/>
      <c r="J422" s="212">
        <f>ROUND(I422*H422,2)</f>
        <v>0</v>
      </c>
      <c r="K422" s="208" t="s">
        <v>141</v>
      </c>
      <c r="L422" s="43"/>
      <c r="M422" s="213" t="s">
        <v>33</v>
      </c>
      <c r="N422" s="214" t="s">
        <v>49</v>
      </c>
      <c r="O422" s="79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AR422" s="16" t="s">
        <v>133</v>
      </c>
      <c r="AT422" s="16" t="s">
        <v>129</v>
      </c>
      <c r="AU422" s="16" t="s">
        <v>89</v>
      </c>
      <c r="AY422" s="16" t="s">
        <v>127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6" t="s">
        <v>86</v>
      </c>
      <c r="BK422" s="217">
        <f>ROUND(I422*H422,2)</f>
        <v>0</v>
      </c>
      <c r="BL422" s="16" t="s">
        <v>133</v>
      </c>
      <c r="BM422" s="16" t="s">
        <v>573</v>
      </c>
    </row>
    <row r="423" s="13" customFormat="1">
      <c r="B423" s="241"/>
      <c r="C423" s="242"/>
      <c r="D423" s="220" t="s">
        <v>135</v>
      </c>
      <c r="E423" s="243" t="s">
        <v>33</v>
      </c>
      <c r="F423" s="244" t="s">
        <v>574</v>
      </c>
      <c r="G423" s="242"/>
      <c r="H423" s="243" t="s">
        <v>33</v>
      </c>
      <c r="I423" s="245"/>
      <c r="J423" s="242"/>
      <c r="K423" s="242"/>
      <c r="L423" s="246"/>
      <c r="M423" s="247"/>
      <c r="N423" s="248"/>
      <c r="O423" s="248"/>
      <c r="P423" s="248"/>
      <c r="Q423" s="248"/>
      <c r="R423" s="248"/>
      <c r="S423" s="248"/>
      <c r="T423" s="249"/>
      <c r="AT423" s="250" t="s">
        <v>135</v>
      </c>
      <c r="AU423" s="250" t="s">
        <v>89</v>
      </c>
      <c r="AV423" s="13" t="s">
        <v>86</v>
      </c>
      <c r="AW423" s="13" t="s">
        <v>39</v>
      </c>
      <c r="AX423" s="13" t="s">
        <v>78</v>
      </c>
      <c r="AY423" s="250" t="s">
        <v>127</v>
      </c>
    </row>
    <row r="424" s="11" customFormat="1">
      <c r="B424" s="218"/>
      <c r="C424" s="219"/>
      <c r="D424" s="220" t="s">
        <v>135</v>
      </c>
      <c r="E424" s="221" t="s">
        <v>33</v>
      </c>
      <c r="F424" s="222" t="s">
        <v>575</v>
      </c>
      <c r="G424" s="219"/>
      <c r="H424" s="223">
        <v>11.925000000000001</v>
      </c>
      <c r="I424" s="224"/>
      <c r="J424" s="219"/>
      <c r="K424" s="219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135</v>
      </c>
      <c r="AU424" s="229" t="s">
        <v>89</v>
      </c>
      <c r="AV424" s="11" t="s">
        <v>89</v>
      </c>
      <c r="AW424" s="11" t="s">
        <v>39</v>
      </c>
      <c r="AX424" s="11" t="s">
        <v>78</v>
      </c>
      <c r="AY424" s="229" t="s">
        <v>127</v>
      </c>
    </row>
    <row r="425" s="12" customFormat="1">
      <c r="B425" s="230"/>
      <c r="C425" s="231"/>
      <c r="D425" s="220" t="s">
        <v>135</v>
      </c>
      <c r="E425" s="232" t="s">
        <v>33</v>
      </c>
      <c r="F425" s="233" t="s">
        <v>137</v>
      </c>
      <c r="G425" s="231"/>
      <c r="H425" s="234">
        <v>11.925000000000001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AT425" s="240" t="s">
        <v>135</v>
      </c>
      <c r="AU425" s="240" t="s">
        <v>89</v>
      </c>
      <c r="AV425" s="12" t="s">
        <v>133</v>
      </c>
      <c r="AW425" s="12" t="s">
        <v>39</v>
      </c>
      <c r="AX425" s="12" t="s">
        <v>86</v>
      </c>
      <c r="AY425" s="240" t="s">
        <v>127</v>
      </c>
    </row>
    <row r="426" s="1" customFormat="1" ht="22.5" customHeight="1">
      <c r="B426" s="38"/>
      <c r="C426" s="206" t="s">
        <v>576</v>
      </c>
      <c r="D426" s="206" t="s">
        <v>129</v>
      </c>
      <c r="E426" s="207" t="s">
        <v>577</v>
      </c>
      <c r="F426" s="208" t="s">
        <v>578</v>
      </c>
      <c r="G426" s="209" t="s">
        <v>234</v>
      </c>
      <c r="H426" s="210">
        <v>286.19999999999999</v>
      </c>
      <c r="I426" s="211"/>
      <c r="J426" s="212">
        <f>ROUND(I426*H426,2)</f>
        <v>0</v>
      </c>
      <c r="K426" s="208" t="s">
        <v>141</v>
      </c>
      <c r="L426" s="43"/>
      <c r="M426" s="213" t="s">
        <v>33</v>
      </c>
      <c r="N426" s="214" t="s">
        <v>49</v>
      </c>
      <c r="O426" s="79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AR426" s="16" t="s">
        <v>133</v>
      </c>
      <c r="AT426" s="16" t="s">
        <v>129</v>
      </c>
      <c r="AU426" s="16" t="s">
        <v>89</v>
      </c>
      <c r="AY426" s="16" t="s">
        <v>127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6" t="s">
        <v>86</v>
      </c>
      <c r="BK426" s="217">
        <f>ROUND(I426*H426,2)</f>
        <v>0</v>
      </c>
      <c r="BL426" s="16" t="s">
        <v>133</v>
      </c>
      <c r="BM426" s="16" t="s">
        <v>579</v>
      </c>
    </row>
    <row r="427" s="13" customFormat="1">
      <c r="B427" s="241"/>
      <c r="C427" s="242"/>
      <c r="D427" s="220" t="s">
        <v>135</v>
      </c>
      <c r="E427" s="243" t="s">
        <v>33</v>
      </c>
      <c r="F427" s="244" t="s">
        <v>574</v>
      </c>
      <c r="G427" s="242"/>
      <c r="H427" s="243" t="s">
        <v>33</v>
      </c>
      <c r="I427" s="245"/>
      <c r="J427" s="242"/>
      <c r="K427" s="242"/>
      <c r="L427" s="246"/>
      <c r="M427" s="247"/>
      <c r="N427" s="248"/>
      <c r="O427" s="248"/>
      <c r="P427" s="248"/>
      <c r="Q427" s="248"/>
      <c r="R427" s="248"/>
      <c r="S427" s="248"/>
      <c r="T427" s="249"/>
      <c r="AT427" s="250" t="s">
        <v>135</v>
      </c>
      <c r="AU427" s="250" t="s">
        <v>89</v>
      </c>
      <c r="AV427" s="13" t="s">
        <v>86</v>
      </c>
      <c r="AW427" s="13" t="s">
        <v>39</v>
      </c>
      <c r="AX427" s="13" t="s">
        <v>78</v>
      </c>
      <c r="AY427" s="250" t="s">
        <v>127</v>
      </c>
    </row>
    <row r="428" s="11" customFormat="1">
      <c r="B428" s="218"/>
      <c r="C428" s="219"/>
      <c r="D428" s="220" t="s">
        <v>135</v>
      </c>
      <c r="E428" s="221" t="s">
        <v>33</v>
      </c>
      <c r="F428" s="222" t="s">
        <v>580</v>
      </c>
      <c r="G428" s="219"/>
      <c r="H428" s="223">
        <v>286.19999999999999</v>
      </c>
      <c r="I428" s="224"/>
      <c r="J428" s="219"/>
      <c r="K428" s="219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135</v>
      </c>
      <c r="AU428" s="229" t="s">
        <v>89</v>
      </c>
      <c r="AV428" s="11" t="s">
        <v>89</v>
      </c>
      <c r="AW428" s="11" t="s">
        <v>39</v>
      </c>
      <c r="AX428" s="11" t="s">
        <v>78</v>
      </c>
      <c r="AY428" s="229" t="s">
        <v>127</v>
      </c>
    </row>
    <row r="429" s="12" customFormat="1">
      <c r="B429" s="230"/>
      <c r="C429" s="231"/>
      <c r="D429" s="220" t="s">
        <v>135</v>
      </c>
      <c r="E429" s="232" t="s">
        <v>33</v>
      </c>
      <c r="F429" s="233" t="s">
        <v>137</v>
      </c>
      <c r="G429" s="231"/>
      <c r="H429" s="234">
        <v>286.19999999999999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AT429" s="240" t="s">
        <v>135</v>
      </c>
      <c r="AU429" s="240" t="s">
        <v>89</v>
      </c>
      <c r="AV429" s="12" t="s">
        <v>133</v>
      </c>
      <c r="AW429" s="12" t="s">
        <v>39</v>
      </c>
      <c r="AX429" s="12" t="s">
        <v>86</v>
      </c>
      <c r="AY429" s="240" t="s">
        <v>127</v>
      </c>
    </row>
    <row r="430" s="1" customFormat="1" ht="16.5" customHeight="1">
      <c r="B430" s="38"/>
      <c r="C430" s="206" t="s">
        <v>581</v>
      </c>
      <c r="D430" s="206" t="s">
        <v>129</v>
      </c>
      <c r="E430" s="207" t="s">
        <v>582</v>
      </c>
      <c r="F430" s="208" t="s">
        <v>583</v>
      </c>
      <c r="G430" s="209" t="s">
        <v>234</v>
      </c>
      <c r="H430" s="210">
        <v>11.925000000000001</v>
      </c>
      <c r="I430" s="211"/>
      <c r="J430" s="212">
        <f>ROUND(I430*H430,2)</f>
        <v>0</v>
      </c>
      <c r="K430" s="208" t="s">
        <v>141</v>
      </c>
      <c r="L430" s="43"/>
      <c r="M430" s="213" t="s">
        <v>33</v>
      </c>
      <c r="N430" s="214" t="s">
        <v>49</v>
      </c>
      <c r="O430" s="79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AR430" s="16" t="s">
        <v>133</v>
      </c>
      <c r="AT430" s="16" t="s">
        <v>129</v>
      </c>
      <c r="AU430" s="16" t="s">
        <v>89</v>
      </c>
      <c r="AY430" s="16" t="s">
        <v>127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6" t="s">
        <v>86</v>
      </c>
      <c r="BK430" s="217">
        <f>ROUND(I430*H430,2)</f>
        <v>0</v>
      </c>
      <c r="BL430" s="16" t="s">
        <v>133</v>
      </c>
      <c r="BM430" s="16" t="s">
        <v>584</v>
      </c>
    </row>
    <row r="431" s="11" customFormat="1">
      <c r="B431" s="218"/>
      <c r="C431" s="219"/>
      <c r="D431" s="220" t="s">
        <v>135</v>
      </c>
      <c r="E431" s="221" t="s">
        <v>33</v>
      </c>
      <c r="F431" s="222" t="s">
        <v>575</v>
      </c>
      <c r="G431" s="219"/>
      <c r="H431" s="223">
        <v>11.925000000000001</v>
      </c>
      <c r="I431" s="224"/>
      <c r="J431" s="219"/>
      <c r="K431" s="219"/>
      <c r="L431" s="225"/>
      <c r="M431" s="226"/>
      <c r="N431" s="227"/>
      <c r="O431" s="227"/>
      <c r="P431" s="227"/>
      <c r="Q431" s="227"/>
      <c r="R431" s="227"/>
      <c r="S431" s="227"/>
      <c r="T431" s="228"/>
      <c r="AT431" s="229" t="s">
        <v>135</v>
      </c>
      <c r="AU431" s="229" t="s">
        <v>89</v>
      </c>
      <c r="AV431" s="11" t="s">
        <v>89</v>
      </c>
      <c r="AW431" s="11" t="s">
        <v>39</v>
      </c>
      <c r="AX431" s="11" t="s">
        <v>78</v>
      </c>
      <c r="AY431" s="229" t="s">
        <v>127</v>
      </c>
    </row>
    <row r="432" s="12" customFormat="1">
      <c r="B432" s="230"/>
      <c r="C432" s="231"/>
      <c r="D432" s="220" t="s">
        <v>135</v>
      </c>
      <c r="E432" s="232" t="s">
        <v>33</v>
      </c>
      <c r="F432" s="233" t="s">
        <v>137</v>
      </c>
      <c r="G432" s="231"/>
      <c r="H432" s="234">
        <v>11.925000000000001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135</v>
      </c>
      <c r="AU432" s="240" t="s">
        <v>89</v>
      </c>
      <c r="AV432" s="12" t="s">
        <v>133</v>
      </c>
      <c r="AW432" s="12" t="s">
        <v>39</v>
      </c>
      <c r="AX432" s="12" t="s">
        <v>86</v>
      </c>
      <c r="AY432" s="240" t="s">
        <v>127</v>
      </c>
    </row>
    <row r="433" s="10" customFormat="1" ht="22.8" customHeight="1">
      <c r="B433" s="190"/>
      <c r="C433" s="191"/>
      <c r="D433" s="192" t="s">
        <v>77</v>
      </c>
      <c r="E433" s="204" t="s">
        <v>585</v>
      </c>
      <c r="F433" s="204" t="s">
        <v>586</v>
      </c>
      <c r="G433" s="191"/>
      <c r="H433" s="191"/>
      <c r="I433" s="194"/>
      <c r="J433" s="205">
        <f>BK433</f>
        <v>0</v>
      </c>
      <c r="K433" s="191"/>
      <c r="L433" s="196"/>
      <c r="M433" s="197"/>
      <c r="N433" s="198"/>
      <c r="O433" s="198"/>
      <c r="P433" s="199">
        <f>P434</f>
        <v>0</v>
      </c>
      <c r="Q433" s="198"/>
      <c r="R433" s="199">
        <f>R434</f>
        <v>0</v>
      </c>
      <c r="S433" s="198"/>
      <c r="T433" s="200">
        <f>T434</f>
        <v>0</v>
      </c>
      <c r="AR433" s="201" t="s">
        <v>86</v>
      </c>
      <c r="AT433" s="202" t="s">
        <v>77</v>
      </c>
      <c r="AU433" s="202" t="s">
        <v>86</v>
      </c>
      <c r="AY433" s="201" t="s">
        <v>127</v>
      </c>
      <c r="BK433" s="203">
        <f>BK434</f>
        <v>0</v>
      </c>
    </row>
    <row r="434" s="1" customFormat="1" ht="22.5" customHeight="1">
      <c r="B434" s="38"/>
      <c r="C434" s="206" t="s">
        <v>587</v>
      </c>
      <c r="D434" s="206" t="s">
        <v>129</v>
      </c>
      <c r="E434" s="207" t="s">
        <v>588</v>
      </c>
      <c r="F434" s="208" t="s">
        <v>589</v>
      </c>
      <c r="G434" s="209" t="s">
        <v>234</v>
      </c>
      <c r="H434" s="210">
        <v>700.15599999999995</v>
      </c>
      <c r="I434" s="211"/>
      <c r="J434" s="212">
        <f>ROUND(I434*H434,2)</f>
        <v>0</v>
      </c>
      <c r="K434" s="208" t="s">
        <v>141</v>
      </c>
      <c r="L434" s="43"/>
      <c r="M434" s="261" t="s">
        <v>33</v>
      </c>
      <c r="N434" s="262" t="s">
        <v>49</v>
      </c>
      <c r="O434" s="263"/>
      <c r="P434" s="264">
        <f>O434*H434</f>
        <v>0</v>
      </c>
      <c r="Q434" s="264">
        <v>0</v>
      </c>
      <c r="R434" s="264">
        <f>Q434*H434</f>
        <v>0</v>
      </c>
      <c r="S434" s="264">
        <v>0</v>
      </c>
      <c r="T434" s="265">
        <f>S434*H434</f>
        <v>0</v>
      </c>
      <c r="AR434" s="16" t="s">
        <v>133</v>
      </c>
      <c r="AT434" s="16" t="s">
        <v>129</v>
      </c>
      <c r="AU434" s="16" t="s">
        <v>89</v>
      </c>
      <c r="AY434" s="16" t="s">
        <v>127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6" t="s">
        <v>86</v>
      </c>
      <c r="BK434" s="217">
        <f>ROUND(I434*H434,2)</f>
        <v>0</v>
      </c>
      <c r="BL434" s="16" t="s">
        <v>133</v>
      </c>
      <c r="BM434" s="16" t="s">
        <v>590</v>
      </c>
    </row>
    <row r="435" s="1" customFormat="1" ht="6.96" customHeight="1">
      <c r="B435" s="57"/>
      <c r="C435" s="58"/>
      <c r="D435" s="58"/>
      <c r="E435" s="58"/>
      <c r="F435" s="58"/>
      <c r="G435" s="58"/>
      <c r="H435" s="58"/>
      <c r="I435" s="156"/>
      <c r="J435" s="58"/>
      <c r="K435" s="58"/>
      <c r="L435" s="43"/>
    </row>
  </sheetData>
  <sheetProtection sheet="1" autoFilter="0" formatColumns="0" formatRows="0" objects="1" scenarios="1" spinCount="100000" saltValue="nOl1etEyk4jxeAXDOPWH9nMoy6wwiwnuTg4Vy6NKKlQ0JhUpds+z1OtYB9PzszNbBfjyxCTdx/kGBpDDuG+pIQ==" hashValue="74yc1g7rPQNxy/yDymgaDWjfTsS/x97dv82KfK45vz7dC51J5BSsjItcwQPtE8+3VMkhrMHgjDlsW/AbfOW3MA==" algorithmName="SHA-512" password="CC35"/>
  <autoFilter ref="C87:K43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89</v>
      </c>
    </row>
    <row r="4" ht="24.96" customHeight="1">
      <c r="B4" s="19"/>
      <c r="D4" s="127" t="s">
        <v>97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VD Lipno - odvedení dešťových vod ze vzdušného svahu hráze</v>
      </c>
      <c r="F7" s="128"/>
      <c r="G7" s="128"/>
      <c r="H7" s="128"/>
      <c r="L7" s="19"/>
    </row>
    <row r="8" s="1" customFormat="1" ht="12" customHeight="1">
      <c r="B8" s="43"/>
      <c r="D8" s="128" t="s">
        <v>98</v>
      </c>
      <c r="I8" s="130"/>
      <c r="L8" s="43"/>
    </row>
    <row r="9" s="1" customFormat="1" ht="36.96" customHeight="1">
      <c r="B9" s="43"/>
      <c r="E9" s="131" t="s">
        <v>591</v>
      </c>
      <c r="F9" s="1"/>
      <c r="G9" s="1"/>
      <c r="H9" s="1"/>
      <c r="I9" s="130"/>
      <c r="L9" s="43"/>
    </row>
    <row r="10" s="1" customFormat="1">
      <c r="B10" s="43"/>
      <c r="I10" s="130"/>
      <c r="L10" s="43"/>
    </row>
    <row r="11" s="1" customFormat="1" ht="12" customHeight="1">
      <c r="B11" s="43"/>
      <c r="D11" s="128" t="s">
        <v>18</v>
      </c>
      <c r="F11" s="16" t="s">
        <v>93</v>
      </c>
      <c r="I11" s="132" t="s">
        <v>20</v>
      </c>
      <c r="J11" s="16" t="s">
        <v>592</v>
      </c>
      <c r="L11" s="43"/>
    </row>
    <row r="12" s="1" customFormat="1" ht="12" customHeight="1">
      <c r="B12" s="43"/>
      <c r="D12" s="128" t="s">
        <v>22</v>
      </c>
      <c r="F12" s="16" t="s">
        <v>23</v>
      </c>
      <c r="I12" s="132" t="s">
        <v>24</v>
      </c>
      <c r="J12" s="133" t="str">
        <f>'Rekapitulace stavby'!AN8</f>
        <v>15. 2. 2019</v>
      </c>
      <c r="L12" s="43"/>
    </row>
    <row r="13" s="1" customFormat="1" ht="21.84" customHeight="1">
      <c r="B13" s="43"/>
      <c r="I13" s="134" t="s">
        <v>26</v>
      </c>
      <c r="J13" s="135" t="s">
        <v>593</v>
      </c>
      <c r="L13" s="43"/>
    </row>
    <row r="14" s="1" customFormat="1" ht="12" customHeight="1">
      <c r="B14" s="43"/>
      <c r="D14" s="128" t="s">
        <v>28</v>
      </c>
      <c r="I14" s="132" t="s">
        <v>29</v>
      </c>
      <c r="J14" s="16" t="s">
        <v>30</v>
      </c>
      <c r="L14" s="43"/>
    </row>
    <row r="15" s="1" customFormat="1" ht="18" customHeight="1">
      <c r="B15" s="43"/>
      <c r="E15" s="16" t="s">
        <v>101</v>
      </c>
      <c r="I15" s="132" t="s">
        <v>32</v>
      </c>
      <c r="J15" s="16" t="s">
        <v>33</v>
      </c>
      <c r="L15" s="43"/>
    </row>
    <row r="16" s="1" customFormat="1" ht="6.96" customHeight="1">
      <c r="B16" s="43"/>
      <c r="I16" s="130"/>
      <c r="L16" s="43"/>
    </row>
    <row r="17" s="1" customFormat="1" ht="12" customHeight="1">
      <c r="B17" s="43"/>
      <c r="D17" s="128" t="s">
        <v>34</v>
      </c>
      <c r="I17" s="132" t="s">
        <v>29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2" t="s">
        <v>32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0"/>
      <c r="L19" s="43"/>
    </row>
    <row r="20" s="1" customFormat="1" ht="12" customHeight="1">
      <c r="B20" s="43"/>
      <c r="D20" s="128" t="s">
        <v>36</v>
      </c>
      <c r="I20" s="132" t="s">
        <v>29</v>
      </c>
      <c r="J20" s="16" t="s">
        <v>37</v>
      </c>
      <c r="L20" s="43"/>
    </row>
    <row r="21" s="1" customFormat="1" ht="18" customHeight="1">
      <c r="B21" s="43"/>
      <c r="E21" s="16" t="s">
        <v>38</v>
      </c>
      <c r="I21" s="132" t="s">
        <v>32</v>
      </c>
      <c r="J21" s="16" t="s">
        <v>33</v>
      </c>
      <c r="L21" s="43"/>
    </row>
    <row r="22" s="1" customFormat="1" ht="6.96" customHeight="1">
      <c r="B22" s="43"/>
      <c r="I22" s="130"/>
      <c r="L22" s="43"/>
    </row>
    <row r="23" s="1" customFormat="1" ht="12" customHeight="1">
      <c r="B23" s="43"/>
      <c r="D23" s="128" t="s">
        <v>40</v>
      </c>
      <c r="I23" s="132" t="s">
        <v>29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2" t="s">
        <v>32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0"/>
      <c r="L25" s="43"/>
    </row>
    <row r="26" s="1" customFormat="1" ht="12" customHeight="1">
      <c r="B26" s="43"/>
      <c r="D26" s="128" t="s">
        <v>42</v>
      </c>
      <c r="I26" s="130"/>
      <c r="L26" s="43"/>
    </row>
    <row r="27" s="6" customFormat="1" ht="16.5" customHeight="1">
      <c r="B27" s="136"/>
      <c r="E27" s="137" t="s">
        <v>33</v>
      </c>
      <c r="F27" s="137"/>
      <c r="G27" s="137"/>
      <c r="H27" s="137"/>
      <c r="I27" s="138"/>
      <c r="L27" s="136"/>
    </row>
    <row r="28" s="1" customFormat="1" ht="6.96" customHeight="1">
      <c r="B28" s="43"/>
      <c r="I28" s="130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9"/>
      <c r="J29" s="71"/>
      <c r="K29" s="71"/>
      <c r="L29" s="43"/>
    </row>
    <row r="30" s="1" customFormat="1" ht="25.44" customHeight="1">
      <c r="B30" s="43"/>
      <c r="D30" s="140" t="s">
        <v>44</v>
      </c>
      <c r="I30" s="130"/>
      <c r="J30" s="141">
        <f>ROUND(J83,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9"/>
      <c r="J31" s="71"/>
      <c r="K31" s="71"/>
      <c r="L31" s="43"/>
    </row>
    <row r="32" s="1" customFormat="1" ht="14.4" customHeight="1">
      <c r="B32" s="43"/>
      <c r="F32" s="142" t="s">
        <v>46</v>
      </c>
      <c r="I32" s="143" t="s">
        <v>45</v>
      </c>
      <c r="J32" s="142" t="s">
        <v>47</v>
      </c>
      <c r="L32" s="43"/>
    </row>
    <row r="33" s="1" customFormat="1" ht="14.4" customHeight="1">
      <c r="B33" s="43"/>
      <c r="D33" s="128" t="s">
        <v>48</v>
      </c>
      <c r="E33" s="128" t="s">
        <v>49</v>
      </c>
      <c r="F33" s="144">
        <f>ROUND((SUM(BE83:BE118)),  2)</f>
        <v>0</v>
      </c>
      <c r="I33" s="145">
        <v>0.20999999999999999</v>
      </c>
      <c r="J33" s="144">
        <f>ROUND(((SUM(BE83:BE118))*I33),  2)</f>
        <v>0</v>
      </c>
      <c r="L33" s="43"/>
    </row>
    <row r="34" s="1" customFormat="1" ht="14.4" customHeight="1">
      <c r="B34" s="43"/>
      <c r="E34" s="128" t="s">
        <v>50</v>
      </c>
      <c r="F34" s="144">
        <f>ROUND((SUM(BF83:BF118)),  2)</f>
        <v>0</v>
      </c>
      <c r="I34" s="145">
        <v>0.14999999999999999</v>
      </c>
      <c r="J34" s="144">
        <f>ROUND(((SUM(BF83:BF118))*I34),  2)</f>
        <v>0</v>
      </c>
      <c r="L34" s="43"/>
    </row>
    <row r="35" hidden="1" s="1" customFormat="1" ht="14.4" customHeight="1">
      <c r="B35" s="43"/>
      <c r="E35" s="128" t="s">
        <v>51</v>
      </c>
      <c r="F35" s="144">
        <f>ROUND((SUM(BG83:BG118)),  2)</f>
        <v>0</v>
      </c>
      <c r="I35" s="145">
        <v>0.20999999999999999</v>
      </c>
      <c r="J35" s="144">
        <f>0</f>
        <v>0</v>
      </c>
      <c r="L35" s="43"/>
    </row>
    <row r="36" hidden="1" s="1" customFormat="1" ht="14.4" customHeight="1">
      <c r="B36" s="43"/>
      <c r="E36" s="128" t="s">
        <v>52</v>
      </c>
      <c r="F36" s="144">
        <f>ROUND((SUM(BH83:BH118)),  2)</f>
        <v>0</v>
      </c>
      <c r="I36" s="145">
        <v>0.14999999999999999</v>
      </c>
      <c r="J36" s="144">
        <f>0</f>
        <v>0</v>
      </c>
      <c r="L36" s="43"/>
    </row>
    <row r="37" hidden="1" s="1" customFormat="1" ht="14.4" customHeight="1">
      <c r="B37" s="43"/>
      <c r="E37" s="128" t="s">
        <v>53</v>
      </c>
      <c r="F37" s="144">
        <f>ROUND((SUM(BI83:BI118)),  2)</f>
        <v>0</v>
      </c>
      <c r="I37" s="145">
        <v>0</v>
      </c>
      <c r="J37" s="144">
        <f>0</f>
        <v>0</v>
      </c>
      <c r="L37" s="43"/>
    </row>
    <row r="38" s="1" customFormat="1" ht="6.96" customHeight="1">
      <c r="B38" s="43"/>
      <c r="I38" s="130"/>
      <c r="L38" s="43"/>
    </row>
    <row r="39" s="1" customFormat="1" ht="25.44" customHeight="1">
      <c r="B39" s="43"/>
      <c r="C39" s="146"/>
      <c r="D39" s="147" t="s">
        <v>54</v>
      </c>
      <c r="E39" s="148"/>
      <c r="F39" s="148"/>
      <c r="G39" s="149" t="s">
        <v>55</v>
      </c>
      <c r="H39" s="150" t="s">
        <v>56</v>
      </c>
      <c r="I39" s="151"/>
      <c r="J39" s="152">
        <f>SUM(J30:J37)</f>
        <v>0</v>
      </c>
      <c r="K39" s="153"/>
      <c r="L39" s="43"/>
    </row>
    <row r="40" s="1" customFormat="1" ht="14.4" customHeight="1">
      <c r="B40" s="154"/>
      <c r="C40" s="155"/>
      <c r="D40" s="155"/>
      <c r="E40" s="155"/>
      <c r="F40" s="155"/>
      <c r="G40" s="155"/>
      <c r="H40" s="155"/>
      <c r="I40" s="156"/>
      <c r="J40" s="155"/>
      <c r="K40" s="155"/>
      <c r="L40" s="43"/>
    </row>
    <row r="44" s="1" customFormat="1" ht="6.96" customHeight="1">
      <c r="B44" s="157"/>
      <c r="C44" s="158"/>
      <c r="D44" s="158"/>
      <c r="E44" s="158"/>
      <c r="F44" s="158"/>
      <c r="G44" s="158"/>
      <c r="H44" s="158"/>
      <c r="I44" s="159"/>
      <c r="J44" s="158"/>
      <c r="K44" s="158"/>
      <c r="L44" s="43"/>
    </row>
    <row r="45" s="1" customFormat="1" ht="24.96" customHeight="1">
      <c r="B45" s="38"/>
      <c r="C45" s="22" t="s">
        <v>102</v>
      </c>
      <c r="D45" s="39"/>
      <c r="E45" s="39"/>
      <c r="F45" s="39"/>
      <c r="G45" s="39"/>
      <c r="H45" s="39"/>
      <c r="I45" s="130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0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0"/>
      <c r="J47" s="39"/>
      <c r="K47" s="39"/>
      <c r="L47" s="43"/>
    </row>
    <row r="48" s="1" customFormat="1" ht="16.5" customHeight="1">
      <c r="B48" s="38"/>
      <c r="C48" s="39"/>
      <c r="D48" s="39"/>
      <c r="E48" s="160" t="str">
        <f>E7</f>
        <v>VD Lipno - odvedení dešťových vod ze vzdušného svahu hráze</v>
      </c>
      <c r="F48" s="31"/>
      <c r="G48" s="31"/>
      <c r="H48" s="31"/>
      <c r="I48" s="130"/>
      <c r="J48" s="39"/>
      <c r="K48" s="39"/>
      <c r="L48" s="43"/>
    </row>
    <row r="49" s="1" customFormat="1" ht="12" customHeight="1">
      <c r="B49" s="38"/>
      <c r="C49" s="31" t="s">
        <v>98</v>
      </c>
      <c r="D49" s="39"/>
      <c r="E49" s="39"/>
      <c r="F49" s="39"/>
      <c r="G49" s="39"/>
      <c r="H49" s="39"/>
      <c r="I49" s="130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IO 02 - Úprava recipientu</v>
      </c>
      <c r="F50" s="39"/>
      <c r="G50" s="39"/>
      <c r="H50" s="39"/>
      <c r="I50" s="130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0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Lipno nad Vltavou</v>
      </c>
      <c r="G52" s="39"/>
      <c r="H52" s="39"/>
      <c r="I52" s="132" t="s">
        <v>24</v>
      </c>
      <c r="J52" s="67" t="str">
        <f>IF(J12="","",J12)</f>
        <v>15. 2. 2019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0"/>
      <c r="J53" s="39"/>
      <c r="K53" s="39"/>
      <c r="L53" s="43"/>
    </row>
    <row r="54" s="1" customFormat="1" ht="24.9" customHeight="1">
      <c r="B54" s="38"/>
      <c r="C54" s="31" t="s">
        <v>28</v>
      </c>
      <c r="D54" s="39"/>
      <c r="E54" s="39"/>
      <c r="F54" s="26" t="str">
        <f>E15</f>
        <v>Povodí Vltavy, státní podnik, Praha 5</v>
      </c>
      <c r="G54" s="39"/>
      <c r="H54" s="39"/>
      <c r="I54" s="132" t="s">
        <v>36</v>
      </c>
      <c r="J54" s="36" t="str">
        <f>E21</f>
        <v>VH-TRES spol.s r.o., České Budějovice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2" t="s">
        <v>40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0"/>
      <c r="J56" s="39"/>
      <c r="K56" s="39"/>
      <c r="L56" s="43"/>
    </row>
    <row r="57" s="1" customFormat="1" ht="29.28" customHeight="1">
      <c r="B57" s="38"/>
      <c r="C57" s="161" t="s">
        <v>103</v>
      </c>
      <c r="D57" s="162"/>
      <c r="E57" s="162"/>
      <c r="F57" s="162"/>
      <c r="G57" s="162"/>
      <c r="H57" s="162"/>
      <c r="I57" s="163"/>
      <c r="J57" s="164" t="s">
        <v>104</v>
      </c>
      <c r="K57" s="162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0"/>
      <c r="J58" s="39"/>
      <c r="K58" s="39"/>
      <c r="L58" s="43"/>
    </row>
    <row r="59" s="1" customFormat="1" ht="22.8" customHeight="1">
      <c r="B59" s="38"/>
      <c r="C59" s="165" t="s">
        <v>76</v>
      </c>
      <c r="D59" s="39"/>
      <c r="E59" s="39"/>
      <c r="F59" s="39"/>
      <c r="G59" s="39"/>
      <c r="H59" s="39"/>
      <c r="I59" s="130"/>
      <c r="J59" s="97">
        <f>J83</f>
        <v>0</v>
      </c>
      <c r="K59" s="39"/>
      <c r="L59" s="43"/>
      <c r="AU59" s="16" t="s">
        <v>105</v>
      </c>
    </row>
    <row r="60" s="7" customFormat="1" ht="24.96" customHeight="1">
      <c r="B60" s="166"/>
      <c r="C60" s="167"/>
      <c r="D60" s="168" t="s">
        <v>591</v>
      </c>
      <c r="E60" s="169"/>
      <c r="F60" s="169"/>
      <c r="G60" s="169"/>
      <c r="H60" s="169"/>
      <c r="I60" s="170"/>
      <c r="J60" s="171">
        <f>J84</f>
        <v>0</v>
      </c>
      <c r="K60" s="167"/>
      <c r="L60" s="172"/>
    </row>
    <row r="61" s="8" customFormat="1" ht="19.92" customHeight="1">
      <c r="B61" s="173"/>
      <c r="C61" s="174"/>
      <c r="D61" s="175" t="s">
        <v>106</v>
      </c>
      <c r="E61" s="176"/>
      <c r="F61" s="176"/>
      <c r="G61" s="176"/>
      <c r="H61" s="176"/>
      <c r="I61" s="177"/>
      <c r="J61" s="178">
        <f>J85</f>
        <v>0</v>
      </c>
      <c r="K61" s="174"/>
      <c r="L61" s="179"/>
    </row>
    <row r="62" s="8" customFormat="1" ht="19.92" customHeight="1">
      <c r="B62" s="173"/>
      <c r="C62" s="174"/>
      <c r="D62" s="175" t="s">
        <v>109</v>
      </c>
      <c r="E62" s="176"/>
      <c r="F62" s="176"/>
      <c r="G62" s="176"/>
      <c r="H62" s="176"/>
      <c r="I62" s="177"/>
      <c r="J62" s="178">
        <f>J112</f>
        <v>0</v>
      </c>
      <c r="K62" s="174"/>
      <c r="L62" s="179"/>
    </row>
    <row r="63" s="8" customFormat="1" ht="19.92" customHeight="1">
      <c r="B63" s="173"/>
      <c r="C63" s="174"/>
      <c r="D63" s="175" t="s">
        <v>113</v>
      </c>
      <c r="E63" s="176"/>
      <c r="F63" s="176"/>
      <c r="G63" s="176"/>
      <c r="H63" s="176"/>
      <c r="I63" s="177"/>
      <c r="J63" s="178">
        <f>J117</f>
        <v>0</v>
      </c>
      <c r="K63" s="174"/>
      <c r="L63" s="179"/>
    </row>
    <row r="64" s="1" customFormat="1" ht="21.84" customHeight="1">
      <c r="B64" s="38"/>
      <c r="C64" s="39"/>
      <c r="D64" s="39"/>
      <c r="E64" s="39"/>
      <c r="F64" s="39"/>
      <c r="G64" s="39"/>
      <c r="H64" s="39"/>
      <c r="I64" s="130"/>
      <c r="J64" s="39"/>
      <c r="K64" s="39"/>
      <c r="L64" s="43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56"/>
      <c r="J65" s="58"/>
      <c r="K65" s="58"/>
      <c r="L65" s="43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59"/>
      <c r="J69" s="60"/>
      <c r="K69" s="60"/>
      <c r="L69" s="43"/>
    </row>
    <row r="70" s="1" customFormat="1" ht="24.96" customHeight="1">
      <c r="B70" s="38"/>
      <c r="C70" s="22" t="s">
        <v>114</v>
      </c>
      <c r="D70" s="39"/>
      <c r="E70" s="39"/>
      <c r="F70" s="39"/>
      <c r="G70" s="39"/>
      <c r="H70" s="39"/>
      <c r="I70" s="130"/>
      <c r="J70" s="39"/>
      <c r="K70" s="39"/>
      <c r="L70" s="43"/>
    </row>
    <row r="71" s="1" customFormat="1" ht="6.96" customHeight="1">
      <c r="B71" s="38"/>
      <c r="C71" s="39"/>
      <c r="D71" s="39"/>
      <c r="E71" s="39"/>
      <c r="F71" s="39"/>
      <c r="G71" s="39"/>
      <c r="H71" s="39"/>
      <c r="I71" s="130"/>
      <c r="J71" s="39"/>
      <c r="K71" s="39"/>
      <c r="L71" s="43"/>
    </row>
    <row r="72" s="1" customFormat="1" ht="12" customHeight="1">
      <c r="B72" s="38"/>
      <c r="C72" s="31" t="s">
        <v>16</v>
      </c>
      <c r="D72" s="39"/>
      <c r="E72" s="39"/>
      <c r="F72" s="39"/>
      <c r="G72" s="39"/>
      <c r="H72" s="39"/>
      <c r="I72" s="130"/>
      <c r="J72" s="39"/>
      <c r="K72" s="39"/>
      <c r="L72" s="43"/>
    </row>
    <row r="73" s="1" customFormat="1" ht="16.5" customHeight="1">
      <c r="B73" s="38"/>
      <c r="C73" s="39"/>
      <c r="D73" s="39"/>
      <c r="E73" s="160" t="str">
        <f>E7</f>
        <v>VD Lipno - odvedení dešťových vod ze vzdušného svahu hráze</v>
      </c>
      <c r="F73" s="31"/>
      <c r="G73" s="31"/>
      <c r="H73" s="31"/>
      <c r="I73" s="130"/>
      <c r="J73" s="39"/>
      <c r="K73" s="39"/>
      <c r="L73" s="43"/>
    </row>
    <row r="74" s="1" customFormat="1" ht="12" customHeight="1">
      <c r="B74" s="38"/>
      <c r="C74" s="31" t="s">
        <v>98</v>
      </c>
      <c r="D74" s="39"/>
      <c r="E74" s="39"/>
      <c r="F74" s="39"/>
      <c r="G74" s="39"/>
      <c r="H74" s="39"/>
      <c r="I74" s="130"/>
      <c r="J74" s="39"/>
      <c r="K74" s="39"/>
      <c r="L74" s="43"/>
    </row>
    <row r="75" s="1" customFormat="1" ht="16.5" customHeight="1">
      <c r="B75" s="38"/>
      <c r="C75" s="39"/>
      <c r="D75" s="39"/>
      <c r="E75" s="64" t="str">
        <f>E9</f>
        <v>IO 02 - Úprava recipientu</v>
      </c>
      <c r="F75" s="39"/>
      <c r="G75" s="39"/>
      <c r="H75" s="39"/>
      <c r="I75" s="130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30"/>
      <c r="J76" s="39"/>
      <c r="K76" s="39"/>
      <c r="L76" s="43"/>
    </row>
    <row r="77" s="1" customFormat="1" ht="12" customHeight="1">
      <c r="B77" s="38"/>
      <c r="C77" s="31" t="s">
        <v>22</v>
      </c>
      <c r="D77" s="39"/>
      <c r="E77" s="39"/>
      <c r="F77" s="26" t="str">
        <f>F12</f>
        <v>Lipno nad Vltavou</v>
      </c>
      <c r="G77" s="39"/>
      <c r="H77" s="39"/>
      <c r="I77" s="132" t="s">
        <v>24</v>
      </c>
      <c r="J77" s="67" t="str">
        <f>IF(J12="","",J12)</f>
        <v>15. 2. 2019</v>
      </c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30"/>
      <c r="J78" s="39"/>
      <c r="K78" s="39"/>
      <c r="L78" s="43"/>
    </row>
    <row r="79" s="1" customFormat="1" ht="24.9" customHeight="1">
      <c r="B79" s="38"/>
      <c r="C79" s="31" t="s">
        <v>28</v>
      </c>
      <c r="D79" s="39"/>
      <c r="E79" s="39"/>
      <c r="F79" s="26" t="str">
        <f>E15</f>
        <v>Povodí Vltavy, státní podnik, Praha 5</v>
      </c>
      <c r="G79" s="39"/>
      <c r="H79" s="39"/>
      <c r="I79" s="132" t="s">
        <v>36</v>
      </c>
      <c r="J79" s="36" t="str">
        <f>E21</f>
        <v>VH-TRES spol.s r.o., České Budějovice</v>
      </c>
      <c r="K79" s="39"/>
      <c r="L79" s="43"/>
    </row>
    <row r="80" s="1" customFormat="1" ht="13.65" customHeight="1">
      <c r="B80" s="38"/>
      <c r="C80" s="31" t="s">
        <v>34</v>
      </c>
      <c r="D80" s="39"/>
      <c r="E80" s="39"/>
      <c r="F80" s="26" t="str">
        <f>IF(E18="","",E18)</f>
        <v>Vyplň údaj</v>
      </c>
      <c r="G80" s="39"/>
      <c r="H80" s="39"/>
      <c r="I80" s="132" t="s">
        <v>40</v>
      </c>
      <c r="J80" s="36" t="str">
        <f>E24</f>
        <v xml:space="preserve"> </v>
      </c>
      <c r="K80" s="39"/>
      <c r="L80" s="43"/>
    </row>
    <row r="81" s="1" customFormat="1" ht="10.32" customHeight="1">
      <c r="B81" s="38"/>
      <c r="C81" s="39"/>
      <c r="D81" s="39"/>
      <c r="E81" s="39"/>
      <c r="F81" s="39"/>
      <c r="G81" s="39"/>
      <c r="H81" s="39"/>
      <c r="I81" s="130"/>
      <c r="J81" s="39"/>
      <c r="K81" s="39"/>
      <c r="L81" s="43"/>
    </row>
    <row r="82" s="9" customFormat="1" ht="29.28" customHeight="1">
      <c r="B82" s="180"/>
      <c r="C82" s="181" t="s">
        <v>115</v>
      </c>
      <c r="D82" s="182" t="s">
        <v>63</v>
      </c>
      <c r="E82" s="182" t="s">
        <v>59</v>
      </c>
      <c r="F82" s="182" t="s">
        <v>60</v>
      </c>
      <c r="G82" s="182" t="s">
        <v>116</v>
      </c>
      <c r="H82" s="182" t="s">
        <v>117</v>
      </c>
      <c r="I82" s="183" t="s">
        <v>118</v>
      </c>
      <c r="J82" s="182" t="s">
        <v>104</v>
      </c>
      <c r="K82" s="184" t="s">
        <v>119</v>
      </c>
      <c r="L82" s="185"/>
      <c r="M82" s="87" t="s">
        <v>33</v>
      </c>
      <c r="N82" s="88" t="s">
        <v>48</v>
      </c>
      <c r="O82" s="88" t="s">
        <v>120</v>
      </c>
      <c r="P82" s="88" t="s">
        <v>121</v>
      </c>
      <c r="Q82" s="88" t="s">
        <v>122</v>
      </c>
      <c r="R82" s="88" t="s">
        <v>123</v>
      </c>
      <c r="S82" s="88" t="s">
        <v>124</v>
      </c>
      <c r="T82" s="89" t="s">
        <v>125</v>
      </c>
    </row>
    <row r="83" s="1" customFormat="1" ht="22.8" customHeight="1">
      <c r="B83" s="38"/>
      <c r="C83" s="94" t="s">
        <v>126</v>
      </c>
      <c r="D83" s="39"/>
      <c r="E83" s="39"/>
      <c r="F83" s="39"/>
      <c r="G83" s="39"/>
      <c r="H83" s="39"/>
      <c r="I83" s="130"/>
      <c r="J83" s="186">
        <f>BK83</f>
        <v>0</v>
      </c>
      <c r="K83" s="39"/>
      <c r="L83" s="43"/>
      <c r="M83" s="90"/>
      <c r="N83" s="91"/>
      <c r="O83" s="91"/>
      <c r="P83" s="187">
        <f>P84</f>
        <v>0</v>
      </c>
      <c r="Q83" s="91"/>
      <c r="R83" s="187">
        <f>R84</f>
        <v>213.40799999999999</v>
      </c>
      <c r="S83" s="91"/>
      <c r="T83" s="188">
        <f>T84</f>
        <v>0</v>
      </c>
      <c r="AT83" s="16" t="s">
        <v>77</v>
      </c>
      <c r="AU83" s="16" t="s">
        <v>105</v>
      </c>
      <c r="BK83" s="189">
        <f>BK84</f>
        <v>0</v>
      </c>
    </row>
    <row r="84" s="10" customFormat="1" ht="25.92" customHeight="1">
      <c r="B84" s="190"/>
      <c r="C84" s="191"/>
      <c r="D84" s="192" t="s">
        <v>77</v>
      </c>
      <c r="E84" s="193" t="s">
        <v>90</v>
      </c>
      <c r="F84" s="193" t="s">
        <v>91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P85+P112+P117</f>
        <v>0</v>
      </c>
      <c r="Q84" s="198"/>
      <c r="R84" s="199">
        <f>R85+R112+R117</f>
        <v>213.40799999999999</v>
      </c>
      <c r="S84" s="198"/>
      <c r="T84" s="200">
        <f>T85+T112+T117</f>
        <v>0</v>
      </c>
      <c r="AR84" s="201" t="s">
        <v>86</v>
      </c>
      <c r="AT84" s="202" t="s">
        <v>77</v>
      </c>
      <c r="AU84" s="202" t="s">
        <v>78</v>
      </c>
      <c r="AY84" s="201" t="s">
        <v>127</v>
      </c>
      <c r="BK84" s="203">
        <f>BK85+BK112+BK117</f>
        <v>0</v>
      </c>
    </row>
    <row r="85" s="10" customFormat="1" ht="22.8" customHeight="1">
      <c r="B85" s="190"/>
      <c r="C85" s="191"/>
      <c r="D85" s="192" t="s">
        <v>77</v>
      </c>
      <c r="E85" s="204" t="s">
        <v>86</v>
      </c>
      <c r="F85" s="204" t="s">
        <v>128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SUM(P86:P111)</f>
        <v>0</v>
      </c>
      <c r="Q85" s="198"/>
      <c r="R85" s="199">
        <f>SUM(R86:R111)</f>
        <v>0</v>
      </c>
      <c r="S85" s="198"/>
      <c r="T85" s="200">
        <f>SUM(T86:T111)</f>
        <v>0</v>
      </c>
      <c r="AR85" s="201" t="s">
        <v>86</v>
      </c>
      <c r="AT85" s="202" t="s">
        <v>77</v>
      </c>
      <c r="AU85" s="202" t="s">
        <v>86</v>
      </c>
      <c r="AY85" s="201" t="s">
        <v>127</v>
      </c>
      <c r="BK85" s="203">
        <f>SUM(BK86:BK111)</f>
        <v>0</v>
      </c>
    </row>
    <row r="86" s="1" customFormat="1" ht="16.5" customHeight="1">
      <c r="B86" s="38"/>
      <c r="C86" s="206" t="s">
        <v>86</v>
      </c>
      <c r="D86" s="206" t="s">
        <v>129</v>
      </c>
      <c r="E86" s="207" t="s">
        <v>594</v>
      </c>
      <c r="F86" s="208" t="s">
        <v>595</v>
      </c>
      <c r="G86" s="209" t="s">
        <v>596</v>
      </c>
      <c r="H86" s="210">
        <v>0.014999999999999999</v>
      </c>
      <c r="I86" s="211"/>
      <c r="J86" s="212">
        <f>ROUND(I86*H86,2)</f>
        <v>0</v>
      </c>
      <c r="K86" s="208" t="s">
        <v>141</v>
      </c>
      <c r="L86" s="43"/>
      <c r="M86" s="213" t="s">
        <v>33</v>
      </c>
      <c r="N86" s="214" t="s">
        <v>49</v>
      </c>
      <c r="O86" s="79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AR86" s="16" t="s">
        <v>133</v>
      </c>
      <c r="AT86" s="16" t="s">
        <v>129</v>
      </c>
      <c r="AU86" s="16" t="s">
        <v>89</v>
      </c>
      <c r="AY86" s="16" t="s">
        <v>127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6" t="s">
        <v>86</v>
      </c>
      <c r="BK86" s="217">
        <f>ROUND(I86*H86,2)</f>
        <v>0</v>
      </c>
      <c r="BL86" s="16" t="s">
        <v>133</v>
      </c>
      <c r="BM86" s="16" t="s">
        <v>597</v>
      </c>
    </row>
    <row r="87" s="13" customFormat="1">
      <c r="B87" s="241"/>
      <c r="C87" s="242"/>
      <c r="D87" s="220" t="s">
        <v>135</v>
      </c>
      <c r="E87" s="243" t="s">
        <v>33</v>
      </c>
      <c r="F87" s="244" t="s">
        <v>598</v>
      </c>
      <c r="G87" s="242"/>
      <c r="H87" s="243" t="s">
        <v>33</v>
      </c>
      <c r="I87" s="245"/>
      <c r="J87" s="242"/>
      <c r="K87" s="242"/>
      <c r="L87" s="246"/>
      <c r="M87" s="247"/>
      <c r="N87" s="248"/>
      <c r="O87" s="248"/>
      <c r="P87" s="248"/>
      <c r="Q87" s="248"/>
      <c r="R87" s="248"/>
      <c r="S87" s="248"/>
      <c r="T87" s="249"/>
      <c r="AT87" s="250" t="s">
        <v>135</v>
      </c>
      <c r="AU87" s="250" t="s">
        <v>89</v>
      </c>
      <c r="AV87" s="13" t="s">
        <v>86</v>
      </c>
      <c r="AW87" s="13" t="s">
        <v>39</v>
      </c>
      <c r="AX87" s="13" t="s">
        <v>78</v>
      </c>
      <c r="AY87" s="250" t="s">
        <v>127</v>
      </c>
    </row>
    <row r="88" s="11" customFormat="1">
      <c r="B88" s="218"/>
      <c r="C88" s="219"/>
      <c r="D88" s="220" t="s">
        <v>135</v>
      </c>
      <c r="E88" s="221" t="s">
        <v>33</v>
      </c>
      <c r="F88" s="222" t="s">
        <v>599</v>
      </c>
      <c r="G88" s="219"/>
      <c r="H88" s="223">
        <v>0.014999999999999999</v>
      </c>
      <c r="I88" s="224"/>
      <c r="J88" s="219"/>
      <c r="K88" s="219"/>
      <c r="L88" s="225"/>
      <c r="M88" s="226"/>
      <c r="N88" s="227"/>
      <c r="O88" s="227"/>
      <c r="P88" s="227"/>
      <c r="Q88" s="227"/>
      <c r="R88" s="227"/>
      <c r="S88" s="227"/>
      <c r="T88" s="228"/>
      <c r="AT88" s="229" t="s">
        <v>135</v>
      </c>
      <c r="AU88" s="229" t="s">
        <v>89</v>
      </c>
      <c r="AV88" s="11" t="s">
        <v>89</v>
      </c>
      <c r="AW88" s="11" t="s">
        <v>39</v>
      </c>
      <c r="AX88" s="11" t="s">
        <v>78</v>
      </c>
      <c r="AY88" s="229" t="s">
        <v>127</v>
      </c>
    </row>
    <row r="89" s="12" customFormat="1">
      <c r="B89" s="230"/>
      <c r="C89" s="231"/>
      <c r="D89" s="220" t="s">
        <v>135</v>
      </c>
      <c r="E89" s="232" t="s">
        <v>33</v>
      </c>
      <c r="F89" s="233" t="s">
        <v>137</v>
      </c>
      <c r="G89" s="231"/>
      <c r="H89" s="234">
        <v>0.014999999999999999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AT89" s="240" t="s">
        <v>135</v>
      </c>
      <c r="AU89" s="240" t="s">
        <v>89</v>
      </c>
      <c r="AV89" s="12" t="s">
        <v>133</v>
      </c>
      <c r="AW89" s="12" t="s">
        <v>39</v>
      </c>
      <c r="AX89" s="12" t="s">
        <v>86</v>
      </c>
      <c r="AY89" s="240" t="s">
        <v>127</v>
      </c>
    </row>
    <row r="90" s="1" customFormat="1" ht="22.5" customHeight="1">
      <c r="B90" s="38"/>
      <c r="C90" s="206" t="s">
        <v>89</v>
      </c>
      <c r="D90" s="206" t="s">
        <v>129</v>
      </c>
      <c r="E90" s="207" t="s">
        <v>600</v>
      </c>
      <c r="F90" s="208" t="s">
        <v>601</v>
      </c>
      <c r="G90" s="209" t="s">
        <v>147</v>
      </c>
      <c r="H90" s="210">
        <v>98</v>
      </c>
      <c r="I90" s="211"/>
      <c r="J90" s="212">
        <f>ROUND(I90*H90,2)</f>
        <v>0</v>
      </c>
      <c r="K90" s="208" t="s">
        <v>141</v>
      </c>
      <c r="L90" s="43"/>
      <c r="M90" s="213" t="s">
        <v>33</v>
      </c>
      <c r="N90" s="214" t="s">
        <v>49</v>
      </c>
      <c r="O90" s="79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AR90" s="16" t="s">
        <v>133</v>
      </c>
      <c r="AT90" s="16" t="s">
        <v>129</v>
      </c>
      <c r="AU90" s="16" t="s">
        <v>89</v>
      </c>
      <c r="AY90" s="16" t="s">
        <v>127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86</v>
      </c>
      <c r="BK90" s="217">
        <f>ROUND(I90*H90,2)</f>
        <v>0</v>
      </c>
      <c r="BL90" s="16" t="s">
        <v>133</v>
      </c>
      <c r="BM90" s="16" t="s">
        <v>602</v>
      </c>
    </row>
    <row r="91" s="13" customFormat="1">
      <c r="B91" s="241"/>
      <c r="C91" s="242"/>
      <c r="D91" s="220" t="s">
        <v>135</v>
      </c>
      <c r="E91" s="243" t="s">
        <v>33</v>
      </c>
      <c r="F91" s="244" t="s">
        <v>598</v>
      </c>
      <c r="G91" s="242"/>
      <c r="H91" s="243" t="s">
        <v>33</v>
      </c>
      <c r="I91" s="245"/>
      <c r="J91" s="242"/>
      <c r="K91" s="242"/>
      <c r="L91" s="246"/>
      <c r="M91" s="247"/>
      <c r="N91" s="248"/>
      <c r="O91" s="248"/>
      <c r="P91" s="248"/>
      <c r="Q91" s="248"/>
      <c r="R91" s="248"/>
      <c r="S91" s="248"/>
      <c r="T91" s="249"/>
      <c r="AT91" s="250" t="s">
        <v>135</v>
      </c>
      <c r="AU91" s="250" t="s">
        <v>89</v>
      </c>
      <c r="AV91" s="13" t="s">
        <v>86</v>
      </c>
      <c r="AW91" s="13" t="s">
        <v>39</v>
      </c>
      <c r="AX91" s="13" t="s">
        <v>78</v>
      </c>
      <c r="AY91" s="250" t="s">
        <v>127</v>
      </c>
    </row>
    <row r="92" s="11" customFormat="1">
      <c r="B92" s="218"/>
      <c r="C92" s="219"/>
      <c r="D92" s="220" t="s">
        <v>135</v>
      </c>
      <c r="E92" s="221" t="s">
        <v>33</v>
      </c>
      <c r="F92" s="222" t="s">
        <v>603</v>
      </c>
      <c r="G92" s="219"/>
      <c r="H92" s="223">
        <v>98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AT92" s="229" t="s">
        <v>135</v>
      </c>
      <c r="AU92" s="229" t="s">
        <v>89</v>
      </c>
      <c r="AV92" s="11" t="s">
        <v>89</v>
      </c>
      <c r="AW92" s="11" t="s">
        <v>39</v>
      </c>
      <c r="AX92" s="11" t="s">
        <v>78</v>
      </c>
      <c r="AY92" s="229" t="s">
        <v>127</v>
      </c>
    </row>
    <row r="93" s="12" customFormat="1">
      <c r="B93" s="230"/>
      <c r="C93" s="231"/>
      <c r="D93" s="220" t="s">
        <v>135</v>
      </c>
      <c r="E93" s="232" t="s">
        <v>33</v>
      </c>
      <c r="F93" s="233" t="s">
        <v>137</v>
      </c>
      <c r="G93" s="231"/>
      <c r="H93" s="234">
        <v>98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AT93" s="240" t="s">
        <v>135</v>
      </c>
      <c r="AU93" s="240" t="s">
        <v>89</v>
      </c>
      <c r="AV93" s="12" t="s">
        <v>133</v>
      </c>
      <c r="AW93" s="12" t="s">
        <v>39</v>
      </c>
      <c r="AX93" s="12" t="s">
        <v>86</v>
      </c>
      <c r="AY93" s="240" t="s">
        <v>127</v>
      </c>
    </row>
    <row r="94" s="1" customFormat="1" ht="22.5" customHeight="1">
      <c r="B94" s="38"/>
      <c r="C94" s="206" t="s">
        <v>144</v>
      </c>
      <c r="D94" s="206" t="s">
        <v>129</v>
      </c>
      <c r="E94" s="207" t="s">
        <v>604</v>
      </c>
      <c r="F94" s="208" t="s">
        <v>605</v>
      </c>
      <c r="G94" s="209" t="s">
        <v>147</v>
      </c>
      <c r="H94" s="210">
        <v>37.5</v>
      </c>
      <c r="I94" s="211"/>
      <c r="J94" s="212">
        <f>ROUND(I94*H94,2)</f>
        <v>0</v>
      </c>
      <c r="K94" s="208" t="s">
        <v>141</v>
      </c>
      <c r="L94" s="43"/>
      <c r="M94" s="213" t="s">
        <v>33</v>
      </c>
      <c r="N94" s="214" t="s">
        <v>49</v>
      </c>
      <c r="O94" s="79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16" t="s">
        <v>133</v>
      </c>
      <c r="AT94" s="16" t="s">
        <v>129</v>
      </c>
      <c r="AU94" s="16" t="s">
        <v>89</v>
      </c>
      <c r="AY94" s="16" t="s">
        <v>127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86</v>
      </c>
      <c r="BK94" s="217">
        <f>ROUND(I94*H94,2)</f>
        <v>0</v>
      </c>
      <c r="BL94" s="16" t="s">
        <v>133</v>
      </c>
      <c r="BM94" s="16" t="s">
        <v>606</v>
      </c>
    </row>
    <row r="95" s="13" customFormat="1">
      <c r="B95" s="241"/>
      <c r="C95" s="242"/>
      <c r="D95" s="220" t="s">
        <v>135</v>
      </c>
      <c r="E95" s="243" t="s">
        <v>33</v>
      </c>
      <c r="F95" s="244" t="s">
        <v>598</v>
      </c>
      <c r="G95" s="242"/>
      <c r="H95" s="243" t="s">
        <v>33</v>
      </c>
      <c r="I95" s="245"/>
      <c r="J95" s="242"/>
      <c r="K95" s="242"/>
      <c r="L95" s="246"/>
      <c r="M95" s="247"/>
      <c r="N95" s="248"/>
      <c r="O95" s="248"/>
      <c r="P95" s="248"/>
      <c r="Q95" s="248"/>
      <c r="R95" s="248"/>
      <c r="S95" s="248"/>
      <c r="T95" s="249"/>
      <c r="AT95" s="250" t="s">
        <v>135</v>
      </c>
      <c r="AU95" s="250" t="s">
        <v>89</v>
      </c>
      <c r="AV95" s="13" t="s">
        <v>86</v>
      </c>
      <c r="AW95" s="13" t="s">
        <v>39</v>
      </c>
      <c r="AX95" s="13" t="s">
        <v>78</v>
      </c>
      <c r="AY95" s="250" t="s">
        <v>127</v>
      </c>
    </row>
    <row r="96" s="11" customFormat="1">
      <c r="B96" s="218"/>
      <c r="C96" s="219"/>
      <c r="D96" s="220" t="s">
        <v>135</v>
      </c>
      <c r="E96" s="221" t="s">
        <v>33</v>
      </c>
      <c r="F96" s="222" t="s">
        <v>607</v>
      </c>
      <c r="G96" s="219"/>
      <c r="H96" s="223">
        <v>37.5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135</v>
      </c>
      <c r="AU96" s="229" t="s">
        <v>89</v>
      </c>
      <c r="AV96" s="11" t="s">
        <v>89</v>
      </c>
      <c r="AW96" s="11" t="s">
        <v>39</v>
      </c>
      <c r="AX96" s="11" t="s">
        <v>78</v>
      </c>
      <c r="AY96" s="229" t="s">
        <v>127</v>
      </c>
    </row>
    <row r="97" s="12" customFormat="1">
      <c r="B97" s="230"/>
      <c r="C97" s="231"/>
      <c r="D97" s="220" t="s">
        <v>135</v>
      </c>
      <c r="E97" s="232" t="s">
        <v>33</v>
      </c>
      <c r="F97" s="233" t="s">
        <v>137</v>
      </c>
      <c r="G97" s="231"/>
      <c r="H97" s="234">
        <v>37.5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AT97" s="240" t="s">
        <v>135</v>
      </c>
      <c r="AU97" s="240" t="s">
        <v>89</v>
      </c>
      <c r="AV97" s="12" t="s">
        <v>133</v>
      </c>
      <c r="AW97" s="12" t="s">
        <v>39</v>
      </c>
      <c r="AX97" s="12" t="s">
        <v>86</v>
      </c>
      <c r="AY97" s="240" t="s">
        <v>127</v>
      </c>
    </row>
    <row r="98" s="1" customFormat="1" ht="22.5" customHeight="1">
      <c r="B98" s="38"/>
      <c r="C98" s="206" t="s">
        <v>133</v>
      </c>
      <c r="D98" s="206" t="s">
        <v>129</v>
      </c>
      <c r="E98" s="207" t="s">
        <v>200</v>
      </c>
      <c r="F98" s="208" t="s">
        <v>201</v>
      </c>
      <c r="G98" s="209" t="s">
        <v>147</v>
      </c>
      <c r="H98" s="210">
        <v>135.5</v>
      </c>
      <c r="I98" s="211"/>
      <c r="J98" s="212">
        <f>ROUND(I98*H98,2)</f>
        <v>0</v>
      </c>
      <c r="K98" s="208" t="s">
        <v>141</v>
      </c>
      <c r="L98" s="43"/>
      <c r="M98" s="213" t="s">
        <v>33</v>
      </c>
      <c r="N98" s="214" t="s">
        <v>49</v>
      </c>
      <c r="O98" s="79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AR98" s="16" t="s">
        <v>133</v>
      </c>
      <c r="AT98" s="16" t="s">
        <v>129</v>
      </c>
      <c r="AU98" s="16" t="s">
        <v>89</v>
      </c>
      <c r="AY98" s="16" t="s">
        <v>127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86</v>
      </c>
      <c r="BK98" s="217">
        <f>ROUND(I98*H98,2)</f>
        <v>0</v>
      </c>
      <c r="BL98" s="16" t="s">
        <v>133</v>
      </c>
      <c r="BM98" s="16" t="s">
        <v>202</v>
      </c>
    </row>
    <row r="99" s="13" customFormat="1">
      <c r="B99" s="241"/>
      <c r="C99" s="242"/>
      <c r="D99" s="220" t="s">
        <v>135</v>
      </c>
      <c r="E99" s="243" t="s">
        <v>33</v>
      </c>
      <c r="F99" s="244" t="s">
        <v>203</v>
      </c>
      <c r="G99" s="242"/>
      <c r="H99" s="243" t="s">
        <v>33</v>
      </c>
      <c r="I99" s="245"/>
      <c r="J99" s="242"/>
      <c r="K99" s="242"/>
      <c r="L99" s="246"/>
      <c r="M99" s="247"/>
      <c r="N99" s="248"/>
      <c r="O99" s="248"/>
      <c r="P99" s="248"/>
      <c r="Q99" s="248"/>
      <c r="R99" s="248"/>
      <c r="S99" s="248"/>
      <c r="T99" s="249"/>
      <c r="AT99" s="250" t="s">
        <v>135</v>
      </c>
      <c r="AU99" s="250" t="s">
        <v>89</v>
      </c>
      <c r="AV99" s="13" t="s">
        <v>86</v>
      </c>
      <c r="AW99" s="13" t="s">
        <v>39</v>
      </c>
      <c r="AX99" s="13" t="s">
        <v>78</v>
      </c>
      <c r="AY99" s="250" t="s">
        <v>127</v>
      </c>
    </row>
    <row r="100" s="11" customFormat="1">
      <c r="B100" s="218"/>
      <c r="C100" s="219"/>
      <c r="D100" s="220" t="s">
        <v>135</v>
      </c>
      <c r="E100" s="221" t="s">
        <v>33</v>
      </c>
      <c r="F100" s="222" t="s">
        <v>608</v>
      </c>
      <c r="G100" s="219"/>
      <c r="H100" s="223">
        <v>135.5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135</v>
      </c>
      <c r="AU100" s="229" t="s">
        <v>89</v>
      </c>
      <c r="AV100" s="11" t="s">
        <v>89</v>
      </c>
      <c r="AW100" s="11" t="s">
        <v>39</v>
      </c>
      <c r="AX100" s="11" t="s">
        <v>78</v>
      </c>
      <c r="AY100" s="229" t="s">
        <v>127</v>
      </c>
    </row>
    <row r="101" s="12" customFormat="1">
      <c r="B101" s="230"/>
      <c r="C101" s="231"/>
      <c r="D101" s="220" t="s">
        <v>135</v>
      </c>
      <c r="E101" s="232" t="s">
        <v>33</v>
      </c>
      <c r="F101" s="233" t="s">
        <v>137</v>
      </c>
      <c r="G101" s="231"/>
      <c r="H101" s="234">
        <v>135.5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135</v>
      </c>
      <c r="AU101" s="240" t="s">
        <v>89</v>
      </c>
      <c r="AV101" s="12" t="s">
        <v>133</v>
      </c>
      <c r="AW101" s="12" t="s">
        <v>39</v>
      </c>
      <c r="AX101" s="12" t="s">
        <v>86</v>
      </c>
      <c r="AY101" s="240" t="s">
        <v>127</v>
      </c>
    </row>
    <row r="102" s="1" customFormat="1" ht="22.5" customHeight="1">
      <c r="B102" s="38"/>
      <c r="C102" s="206" t="s">
        <v>155</v>
      </c>
      <c r="D102" s="206" t="s">
        <v>129</v>
      </c>
      <c r="E102" s="207" t="s">
        <v>206</v>
      </c>
      <c r="F102" s="208" t="s">
        <v>207</v>
      </c>
      <c r="G102" s="209" t="s">
        <v>147</v>
      </c>
      <c r="H102" s="210">
        <v>2032.5</v>
      </c>
      <c r="I102" s="211"/>
      <c r="J102" s="212">
        <f>ROUND(I102*H102,2)</f>
        <v>0</v>
      </c>
      <c r="K102" s="208" t="s">
        <v>141</v>
      </c>
      <c r="L102" s="43"/>
      <c r="M102" s="213" t="s">
        <v>33</v>
      </c>
      <c r="N102" s="214" t="s">
        <v>49</v>
      </c>
      <c r="O102" s="79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AR102" s="16" t="s">
        <v>133</v>
      </c>
      <c r="AT102" s="16" t="s">
        <v>129</v>
      </c>
      <c r="AU102" s="16" t="s">
        <v>89</v>
      </c>
      <c r="AY102" s="16" t="s">
        <v>127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86</v>
      </c>
      <c r="BK102" s="217">
        <f>ROUND(I102*H102,2)</f>
        <v>0</v>
      </c>
      <c r="BL102" s="16" t="s">
        <v>133</v>
      </c>
      <c r="BM102" s="16" t="s">
        <v>208</v>
      </c>
    </row>
    <row r="103" s="13" customFormat="1">
      <c r="B103" s="241"/>
      <c r="C103" s="242"/>
      <c r="D103" s="220" t="s">
        <v>135</v>
      </c>
      <c r="E103" s="243" t="s">
        <v>33</v>
      </c>
      <c r="F103" s="244" t="s">
        <v>203</v>
      </c>
      <c r="G103" s="242"/>
      <c r="H103" s="243" t="s">
        <v>33</v>
      </c>
      <c r="I103" s="245"/>
      <c r="J103" s="242"/>
      <c r="K103" s="242"/>
      <c r="L103" s="246"/>
      <c r="M103" s="247"/>
      <c r="N103" s="248"/>
      <c r="O103" s="248"/>
      <c r="P103" s="248"/>
      <c r="Q103" s="248"/>
      <c r="R103" s="248"/>
      <c r="S103" s="248"/>
      <c r="T103" s="249"/>
      <c r="AT103" s="250" t="s">
        <v>135</v>
      </c>
      <c r="AU103" s="250" t="s">
        <v>89</v>
      </c>
      <c r="AV103" s="13" t="s">
        <v>86</v>
      </c>
      <c r="AW103" s="13" t="s">
        <v>39</v>
      </c>
      <c r="AX103" s="13" t="s">
        <v>78</v>
      </c>
      <c r="AY103" s="250" t="s">
        <v>127</v>
      </c>
    </row>
    <row r="104" s="11" customFormat="1">
      <c r="B104" s="218"/>
      <c r="C104" s="219"/>
      <c r="D104" s="220" t="s">
        <v>135</v>
      </c>
      <c r="E104" s="221" t="s">
        <v>33</v>
      </c>
      <c r="F104" s="222" t="s">
        <v>609</v>
      </c>
      <c r="G104" s="219"/>
      <c r="H104" s="223">
        <v>2032.5</v>
      </c>
      <c r="I104" s="224"/>
      <c r="J104" s="219"/>
      <c r="K104" s="219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135</v>
      </c>
      <c r="AU104" s="229" t="s">
        <v>89</v>
      </c>
      <c r="AV104" s="11" t="s">
        <v>89</v>
      </c>
      <c r="AW104" s="11" t="s">
        <v>39</v>
      </c>
      <c r="AX104" s="11" t="s">
        <v>78</v>
      </c>
      <c r="AY104" s="229" t="s">
        <v>127</v>
      </c>
    </row>
    <row r="105" s="12" customFormat="1">
      <c r="B105" s="230"/>
      <c r="C105" s="231"/>
      <c r="D105" s="220" t="s">
        <v>135</v>
      </c>
      <c r="E105" s="232" t="s">
        <v>33</v>
      </c>
      <c r="F105" s="233" t="s">
        <v>137</v>
      </c>
      <c r="G105" s="231"/>
      <c r="H105" s="234">
        <v>2032.5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135</v>
      </c>
      <c r="AU105" s="240" t="s">
        <v>89</v>
      </c>
      <c r="AV105" s="12" t="s">
        <v>133</v>
      </c>
      <c r="AW105" s="12" t="s">
        <v>39</v>
      </c>
      <c r="AX105" s="12" t="s">
        <v>86</v>
      </c>
      <c r="AY105" s="240" t="s">
        <v>127</v>
      </c>
    </row>
    <row r="106" s="1" customFormat="1" ht="16.5" customHeight="1">
      <c r="B106" s="38"/>
      <c r="C106" s="206" t="s">
        <v>162</v>
      </c>
      <c r="D106" s="206" t="s">
        <v>129</v>
      </c>
      <c r="E106" s="207" t="s">
        <v>227</v>
      </c>
      <c r="F106" s="208" t="s">
        <v>228</v>
      </c>
      <c r="G106" s="209" t="s">
        <v>147</v>
      </c>
      <c r="H106" s="210">
        <v>135.5</v>
      </c>
      <c r="I106" s="211"/>
      <c r="J106" s="212">
        <f>ROUND(I106*H106,2)</f>
        <v>0</v>
      </c>
      <c r="K106" s="208" t="s">
        <v>141</v>
      </c>
      <c r="L106" s="43"/>
      <c r="M106" s="213" t="s">
        <v>33</v>
      </c>
      <c r="N106" s="214" t="s">
        <v>49</v>
      </c>
      <c r="O106" s="79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AR106" s="16" t="s">
        <v>133</v>
      </c>
      <c r="AT106" s="16" t="s">
        <v>129</v>
      </c>
      <c r="AU106" s="16" t="s">
        <v>89</v>
      </c>
      <c r="AY106" s="16" t="s">
        <v>127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86</v>
      </c>
      <c r="BK106" s="217">
        <f>ROUND(I106*H106,2)</f>
        <v>0</v>
      </c>
      <c r="BL106" s="16" t="s">
        <v>133</v>
      </c>
      <c r="BM106" s="16" t="s">
        <v>229</v>
      </c>
    </row>
    <row r="107" s="11" customFormat="1">
      <c r="B107" s="218"/>
      <c r="C107" s="219"/>
      <c r="D107" s="220" t="s">
        <v>135</v>
      </c>
      <c r="E107" s="221" t="s">
        <v>33</v>
      </c>
      <c r="F107" s="222" t="s">
        <v>610</v>
      </c>
      <c r="G107" s="219"/>
      <c r="H107" s="223">
        <v>135.5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135</v>
      </c>
      <c r="AU107" s="229" t="s">
        <v>89</v>
      </c>
      <c r="AV107" s="11" t="s">
        <v>89</v>
      </c>
      <c r="AW107" s="11" t="s">
        <v>39</v>
      </c>
      <c r="AX107" s="11" t="s">
        <v>78</v>
      </c>
      <c r="AY107" s="229" t="s">
        <v>127</v>
      </c>
    </row>
    <row r="108" s="12" customFormat="1">
      <c r="B108" s="230"/>
      <c r="C108" s="231"/>
      <c r="D108" s="220" t="s">
        <v>135</v>
      </c>
      <c r="E108" s="232" t="s">
        <v>33</v>
      </c>
      <c r="F108" s="233" t="s">
        <v>137</v>
      </c>
      <c r="G108" s="231"/>
      <c r="H108" s="234">
        <v>135.5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135</v>
      </c>
      <c r="AU108" s="240" t="s">
        <v>89</v>
      </c>
      <c r="AV108" s="12" t="s">
        <v>133</v>
      </c>
      <c r="AW108" s="12" t="s">
        <v>39</v>
      </c>
      <c r="AX108" s="12" t="s">
        <v>86</v>
      </c>
      <c r="AY108" s="240" t="s">
        <v>127</v>
      </c>
    </row>
    <row r="109" s="1" customFormat="1" ht="16.5" customHeight="1">
      <c r="B109" s="38"/>
      <c r="C109" s="206" t="s">
        <v>171</v>
      </c>
      <c r="D109" s="206" t="s">
        <v>129</v>
      </c>
      <c r="E109" s="207" t="s">
        <v>232</v>
      </c>
      <c r="F109" s="208" t="s">
        <v>233</v>
      </c>
      <c r="G109" s="209" t="s">
        <v>234</v>
      </c>
      <c r="H109" s="210">
        <v>271</v>
      </c>
      <c r="I109" s="211"/>
      <c r="J109" s="212">
        <f>ROUND(I109*H109,2)</f>
        <v>0</v>
      </c>
      <c r="K109" s="208" t="s">
        <v>141</v>
      </c>
      <c r="L109" s="43"/>
      <c r="M109" s="213" t="s">
        <v>33</v>
      </c>
      <c r="N109" s="214" t="s">
        <v>49</v>
      </c>
      <c r="O109" s="79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AR109" s="16" t="s">
        <v>133</v>
      </c>
      <c r="AT109" s="16" t="s">
        <v>129</v>
      </c>
      <c r="AU109" s="16" t="s">
        <v>89</v>
      </c>
      <c r="AY109" s="16" t="s">
        <v>127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86</v>
      </c>
      <c r="BK109" s="217">
        <f>ROUND(I109*H109,2)</f>
        <v>0</v>
      </c>
      <c r="BL109" s="16" t="s">
        <v>133</v>
      </c>
      <c r="BM109" s="16" t="s">
        <v>235</v>
      </c>
    </row>
    <row r="110" s="11" customFormat="1">
      <c r="B110" s="218"/>
      <c r="C110" s="219"/>
      <c r="D110" s="220" t="s">
        <v>135</v>
      </c>
      <c r="E110" s="221" t="s">
        <v>33</v>
      </c>
      <c r="F110" s="222" t="s">
        <v>611</v>
      </c>
      <c r="G110" s="219"/>
      <c r="H110" s="223">
        <v>271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135</v>
      </c>
      <c r="AU110" s="229" t="s">
        <v>89</v>
      </c>
      <c r="AV110" s="11" t="s">
        <v>89</v>
      </c>
      <c r="AW110" s="11" t="s">
        <v>39</v>
      </c>
      <c r="AX110" s="11" t="s">
        <v>78</v>
      </c>
      <c r="AY110" s="229" t="s">
        <v>127</v>
      </c>
    </row>
    <row r="111" s="12" customFormat="1">
      <c r="B111" s="230"/>
      <c r="C111" s="231"/>
      <c r="D111" s="220" t="s">
        <v>135</v>
      </c>
      <c r="E111" s="232" t="s">
        <v>33</v>
      </c>
      <c r="F111" s="233" t="s">
        <v>137</v>
      </c>
      <c r="G111" s="231"/>
      <c r="H111" s="234">
        <v>271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AT111" s="240" t="s">
        <v>135</v>
      </c>
      <c r="AU111" s="240" t="s">
        <v>89</v>
      </c>
      <c r="AV111" s="12" t="s">
        <v>133</v>
      </c>
      <c r="AW111" s="12" t="s">
        <v>39</v>
      </c>
      <c r="AX111" s="12" t="s">
        <v>86</v>
      </c>
      <c r="AY111" s="240" t="s">
        <v>127</v>
      </c>
    </row>
    <row r="112" s="10" customFormat="1" ht="22.8" customHeight="1">
      <c r="B112" s="190"/>
      <c r="C112" s="191"/>
      <c r="D112" s="192" t="s">
        <v>77</v>
      </c>
      <c r="E112" s="204" t="s">
        <v>133</v>
      </c>
      <c r="F112" s="204" t="s">
        <v>342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SUM(P113:P116)</f>
        <v>0</v>
      </c>
      <c r="Q112" s="198"/>
      <c r="R112" s="199">
        <f>SUM(R113:R116)</f>
        <v>213.40799999999999</v>
      </c>
      <c r="S112" s="198"/>
      <c r="T112" s="200">
        <f>SUM(T113:T116)</f>
        <v>0</v>
      </c>
      <c r="AR112" s="201" t="s">
        <v>86</v>
      </c>
      <c r="AT112" s="202" t="s">
        <v>77</v>
      </c>
      <c r="AU112" s="202" t="s">
        <v>86</v>
      </c>
      <c r="AY112" s="201" t="s">
        <v>127</v>
      </c>
      <c r="BK112" s="203">
        <f>SUM(BK113:BK116)</f>
        <v>0</v>
      </c>
    </row>
    <row r="113" s="1" customFormat="1" ht="22.5" customHeight="1">
      <c r="B113" s="38"/>
      <c r="C113" s="206" t="s">
        <v>179</v>
      </c>
      <c r="D113" s="206" t="s">
        <v>129</v>
      </c>
      <c r="E113" s="207" t="s">
        <v>612</v>
      </c>
      <c r="F113" s="208" t="s">
        <v>613</v>
      </c>
      <c r="G113" s="209" t="s">
        <v>147</v>
      </c>
      <c r="H113" s="210">
        <v>100</v>
      </c>
      <c r="I113" s="211"/>
      <c r="J113" s="212">
        <f>ROUND(I113*H113,2)</f>
        <v>0</v>
      </c>
      <c r="K113" s="208" t="s">
        <v>141</v>
      </c>
      <c r="L113" s="43"/>
      <c r="M113" s="213" t="s">
        <v>33</v>
      </c>
      <c r="N113" s="214" t="s">
        <v>49</v>
      </c>
      <c r="O113" s="79"/>
      <c r="P113" s="215">
        <f>O113*H113</f>
        <v>0</v>
      </c>
      <c r="Q113" s="215">
        <v>2.13408</v>
      </c>
      <c r="R113" s="215">
        <f>Q113*H113</f>
        <v>213.40799999999999</v>
      </c>
      <c r="S113" s="215">
        <v>0</v>
      </c>
      <c r="T113" s="216">
        <f>S113*H113</f>
        <v>0</v>
      </c>
      <c r="AR113" s="16" t="s">
        <v>133</v>
      </c>
      <c r="AT113" s="16" t="s">
        <v>129</v>
      </c>
      <c r="AU113" s="16" t="s">
        <v>89</v>
      </c>
      <c r="AY113" s="16" t="s">
        <v>127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86</v>
      </c>
      <c r="BK113" s="217">
        <f>ROUND(I113*H113,2)</f>
        <v>0</v>
      </c>
      <c r="BL113" s="16" t="s">
        <v>133</v>
      </c>
      <c r="BM113" s="16" t="s">
        <v>614</v>
      </c>
    </row>
    <row r="114" s="13" customFormat="1">
      <c r="B114" s="241"/>
      <c r="C114" s="242"/>
      <c r="D114" s="220" t="s">
        <v>135</v>
      </c>
      <c r="E114" s="243" t="s">
        <v>33</v>
      </c>
      <c r="F114" s="244" t="s">
        <v>598</v>
      </c>
      <c r="G114" s="242"/>
      <c r="H114" s="243" t="s">
        <v>33</v>
      </c>
      <c r="I114" s="245"/>
      <c r="J114" s="242"/>
      <c r="K114" s="242"/>
      <c r="L114" s="246"/>
      <c r="M114" s="247"/>
      <c r="N114" s="248"/>
      <c r="O114" s="248"/>
      <c r="P114" s="248"/>
      <c r="Q114" s="248"/>
      <c r="R114" s="248"/>
      <c r="S114" s="248"/>
      <c r="T114" s="249"/>
      <c r="AT114" s="250" t="s">
        <v>135</v>
      </c>
      <c r="AU114" s="250" t="s">
        <v>89</v>
      </c>
      <c r="AV114" s="13" t="s">
        <v>86</v>
      </c>
      <c r="AW114" s="13" t="s">
        <v>39</v>
      </c>
      <c r="AX114" s="13" t="s">
        <v>78</v>
      </c>
      <c r="AY114" s="250" t="s">
        <v>127</v>
      </c>
    </row>
    <row r="115" s="11" customFormat="1">
      <c r="B115" s="218"/>
      <c r="C115" s="219"/>
      <c r="D115" s="220" t="s">
        <v>135</v>
      </c>
      <c r="E115" s="221" t="s">
        <v>33</v>
      </c>
      <c r="F115" s="222" t="s">
        <v>615</v>
      </c>
      <c r="G115" s="219"/>
      <c r="H115" s="223">
        <v>100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135</v>
      </c>
      <c r="AU115" s="229" t="s">
        <v>89</v>
      </c>
      <c r="AV115" s="11" t="s">
        <v>89</v>
      </c>
      <c r="AW115" s="11" t="s">
        <v>39</v>
      </c>
      <c r="AX115" s="11" t="s">
        <v>78</v>
      </c>
      <c r="AY115" s="229" t="s">
        <v>127</v>
      </c>
    </row>
    <row r="116" s="12" customFormat="1">
      <c r="B116" s="230"/>
      <c r="C116" s="231"/>
      <c r="D116" s="220" t="s">
        <v>135</v>
      </c>
      <c r="E116" s="232" t="s">
        <v>33</v>
      </c>
      <c r="F116" s="233" t="s">
        <v>137</v>
      </c>
      <c r="G116" s="231"/>
      <c r="H116" s="234">
        <v>100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AT116" s="240" t="s">
        <v>135</v>
      </c>
      <c r="AU116" s="240" t="s">
        <v>89</v>
      </c>
      <c r="AV116" s="12" t="s">
        <v>133</v>
      </c>
      <c r="AW116" s="12" t="s">
        <v>39</v>
      </c>
      <c r="AX116" s="12" t="s">
        <v>86</v>
      </c>
      <c r="AY116" s="240" t="s">
        <v>127</v>
      </c>
    </row>
    <row r="117" s="10" customFormat="1" ht="22.8" customHeight="1">
      <c r="B117" s="190"/>
      <c r="C117" s="191"/>
      <c r="D117" s="192" t="s">
        <v>77</v>
      </c>
      <c r="E117" s="204" t="s">
        <v>585</v>
      </c>
      <c r="F117" s="204" t="s">
        <v>586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P118</f>
        <v>0</v>
      </c>
      <c r="Q117" s="198"/>
      <c r="R117" s="199">
        <f>R118</f>
        <v>0</v>
      </c>
      <c r="S117" s="198"/>
      <c r="T117" s="200">
        <f>T118</f>
        <v>0</v>
      </c>
      <c r="AR117" s="201" t="s">
        <v>86</v>
      </c>
      <c r="AT117" s="202" t="s">
        <v>77</v>
      </c>
      <c r="AU117" s="202" t="s">
        <v>86</v>
      </c>
      <c r="AY117" s="201" t="s">
        <v>127</v>
      </c>
      <c r="BK117" s="203">
        <f>BK118</f>
        <v>0</v>
      </c>
    </row>
    <row r="118" s="1" customFormat="1" ht="16.5" customHeight="1">
      <c r="B118" s="38"/>
      <c r="C118" s="206" t="s">
        <v>185</v>
      </c>
      <c r="D118" s="206" t="s">
        <v>129</v>
      </c>
      <c r="E118" s="207" t="s">
        <v>616</v>
      </c>
      <c r="F118" s="208" t="s">
        <v>617</v>
      </c>
      <c r="G118" s="209" t="s">
        <v>234</v>
      </c>
      <c r="H118" s="210">
        <v>213.40799999999999</v>
      </c>
      <c r="I118" s="211"/>
      <c r="J118" s="212">
        <f>ROUND(I118*H118,2)</f>
        <v>0</v>
      </c>
      <c r="K118" s="208" t="s">
        <v>141</v>
      </c>
      <c r="L118" s="43"/>
      <c r="M118" s="261" t="s">
        <v>33</v>
      </c>
      <c r="N118" s="262" t="s">
        <v>49</v>
      </c>
      <c r="O118" s="263"/>
      <c r="P118" s="264">
        <f>O118*H118</f>
        <v>0</v>
      </c>
      <c r="Q118" s="264">
        <v>0</v>
      </c>
      <c r="R118" s="264">
        <f>Q118*H118</f>
        <v>0</v>
      </c>
      <c r="S118" s="264">
        <v>0</v>
      </c>
      <c r="T118" s="265">
        <f>S118*H118</f>
        <v>0</v>
      </c>
      <c r="AR118" s="16" t="s">
        <v>133</v>
      </c>
      <c r="AT118" s="16" t="s">
        <v>129</v>
      </c>
      <c r="AU118" s="16" t="s">
        <v>89</v>
      </c>
      <c r="AY118" s="16" t="s">
        <v>127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86</v>
      </c>
      <c r="BK118" s="217">
        <f>ROUND(I118*H118,2)</f>
        <v>0</v>
      </c>
      <c r="BL118" s="16" t="s">
        <v>133</v>
      </c>
      <c r="BM118" s="16" t="s">
        <v>618</v>
      </c>
    </row>
    <row r="119" s="1" customFormat="1" ht="6.96" customHeight="1">
      <c r="B119" s="57"/>
      <c r="C119" s="58"/>
      <c r="D119" s="58"/>
      <c r="E119" s="58"/>
      <c r="F119" s="58"/>
      <c r="G119" s="58"/>
      <c r="H119" s="58"/>
      <c r="I119" s="156"/>
      <c r="J119" s="58"/>
      <c r="K119" s="58"/>
      <c r="L119" s="43"/>
    </row>
  </sheetData>
  <sheetProtection sheet="1" autoFilter="0" formatColumns="0" formatRows="0" objects="1" scenarios="1" spinCount="100000" saltValue="1WL1xZOODtIR0pXxPD7I/B8rSP9obU15kL3uClNOWSCaZsVrxJKKkUQ8ETxLTrlbes/iyLTr3DdxiujNTp0OsA==" hashValue="2DgKgJUcUBG8R+LV4CbSlolyccIwWYwAbSRz9DX81FvCib4FJhZV9Rwx/Vk4L6CtKp6fACDYzD7wcy/qFccf4g==" algorithmName="SHA-512" password="CC35"/>
  <autoFilter ref="C82:K11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89</v>
      </c>
    </row>
    <row r="4" ht="24.96" customHeight="1">
      <c r="B4" s="19"/>
      <c r="D4" s="127" t="s">
        <v>97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VD Lipno - odvedení dešťových vod ze vzdušného svahu hráze</v>
      </c>
      <c r="F7" s="128"/>
      <c r="G7" s="128"/>
      <c r="H7" s="128"/>
      <c r="L7" s="19"/>
    </row>
    <row r="8" s="1" customFormat="1" ht="12" customHeight="1">
      <c r="B8" s="43"/>
      <c r="D8" s="128" t="s">
        <v>98</v>
      </c>
      <c r="I8" s="130"/>
      <c r="L8" s="43"/>
    </row>
    <row r="9" s="1" customFormat="1" ht="36.96" customHeight="1">
      <c r="B9" s="43"/>
      <c r="E9" s="131" t="s">
        <v>619</v>
      </c>
      <c r="F9" s="1"/>
      <c r="G9" s="1"/>
      <c r="H9" s="1"/>
      <c r="I9" s="130"/>
      <c r="L9" s="43"/>
    </row>
    <row r="10" s="1" customFormat="1">
      <c r="B10" s="43"/>
      <c r="I10" s="130"/>
      <c r="L10" s="43"/>
    </row>
    <row r="11" s="1" customFormat="1" ht="12" customHeight="1">
      <c r="B11" s="43"/>
      <c r="D11" s="128" t="s">
        <v>18</v>
      </c>
      <c r="F11" s="16" t="s">
        <v>33</v>
      </c>
      <c r="I11" s="132" t="s">
        <v>20</v>
      </c>
      <c r="J11" s="16" t="s">
        <v>33</v>
      </c>
      <c r="L11" s="43"/>
    </row>
    <row r="12" s="1" customFormat="1" ht="12" customHeight="1">
      <c r="B12" s="43"/>
      <c r="D12" s="128" t="s">
        <v>22</v>
      </c>
      <c r="F12" s="16" t="s">
        <v>23</v>
      </c>
      <c r="I12" s="132" t="s">
        <v>24</v>
      </c>
      <c r="J12" s="133" t="str">
        <f>'Rekapitulace stavby'!AN8</f>
        <v>15. 2. 2019</v>
      </c>
      <c r="L12" s="43"/>
    </row>
    <row r="13" s="1" customFormat="1" ht="10.8" customHeight="1">
      <c r="B13" s="43"/>
      <c r="I13" s="130"/>
      <c r="L13" s="43"/>
    </row>
    <row r="14" s="1" customFormat="1" ht="12" customHeight="1">
      <c r="B14" s="43"/>
      <c r="D14" s="128" t="s">
        <v>28</v>
      </c>
      <c r="I14" s="132" t="s">
        <v>29</v>
      </c>
      <c r="J14" s="16" t="s">
        <v>30</v>
      </c>
      <c r="L14" s="43"/>
    </row>
    <row r="15" s="1" customFormat="1" ht="18" customHeight="1">
      <c r="B15" s="43"/>
      <c r="E15" s="16" t="s">
        <v>620</v>
      </c>
      <c r="I15" s="132" t="s">
        <v>32</v>
      </c>
      <c r="J15" s="16" t="s">
        <v>33</v>
      </c>
      <c r="L15" s="43"/>
    </row>
    <row r="16" s="1" customFormat="1" ht="6.96" customHeight="1">
      <c r="B16" s="43"/>
      <c r="I16" s="130"/>
      <c r="L16" s="43"/>
    </row>
    <row r="17" s="1" customFormat="1" ht="12" customHeight="1">
      <c r="B17" s="43"/>
      <c r="D17" s="128" t="s">
        <v>34</v>
      </c>
      <c r="I17" s="132" t="s">
        <v>29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2" t="s">
        <v>32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0"/>
      <c r="L19" s="43"/>
    </row>
    <row r="20" s="1" customFormat="1" ht="12" customHeight="1">
      <c r="B20" s="43"/>
      <c r="D20" s="128" t="s">
        <v>36</v>
      </c>
      <c r="I20" s="132" t="s">
        <v>29</v>
      </c>
      <c r="J20" s="16" t="s">
        <v>37</v>
      </c>
      <c r="L20" s="43"/>
    </row>
    <row r="21" s="1" customFormat="1" ht="18" customHeight="1">
      <c r="B21" s="43"/>
      <c r="E21" s="16" t="s">
        <v>38</v>
      </c>
      <c r="I21" s="132" t="s">
        <v>32</v>
      </c>
      <c r="J21" s="16" t="s">
        <v>33</v>
      </c>
      <c r="L21" s="43"/>
    </row>
    <row r="22" s="1" customFormat="1" ht="6.96" customHeight="1">
      <c r="B22" s="43"/>
      <c r="I22" s="130"/>
      <c r="L22" s="43"/>
    </row>
    <row r="23" s="1" customFormat="1" ht="12" customHeight="1">
      <c r="B23" s="43"/>
      <c r="D23" s="128" t="s">
        <v>40</v>
      </c>
      <c r="I23" s="132" t="s">
        <v>29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2" t="s">
        <v>32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0"/>
      <c r="L25" s="43"/>
    </row>
    <row r="26" s="1" customFormat="1" ht="12" customHeight="1">
      <c r="B26" s="43"/>
      <c r="D26" s="128" t="s">
        <v>42</v>
      </c>
      <c r="I26" s="130"/>
      <c r="L26" s="43"/>
    </row>
    <row r="27" s="6" customFormat="1" ht="16.5" customHeight="1">
      <c r="B27" s="136"/>
      <c r="E27" s="137" t="s">
        <v>33</v>
      </c>
      <c r="F27" s="137"/>
      <c r="G27" s="137"/>
      <c r="H27" s="137"/>
      <c r="I27" s="138"/>
      <c r="L27" s="136"/>
    </row>
    <row r="28" s="1" customFormat="1" ht="6.96" customHeight="1">
      <c r="B28" s="43"/>
      <c r="I28" s="130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9"/>
      <c r="J29" s="71"/>
      <c r="K29" s="71"/>
      <c r="L29" s="43"/>
    </row>
    <row r="30" s="1" customFormat="1" ht="25.44" customHeight="1">
      <c r="B30" s="43"/>
      <c r="D30" s="140" t="s">
        <v>44</v>
      </c>
      <c r="I30" s="130"/>
      <c r="J30" s="141">
        <f>ROUND(J80,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9"/>
      <c r="J31" s="71"/>
      <c r="K31" s="71"/>
      <c r="L31" s="43"/>
    </row>
    <row r="32" s="1" customFormat="1" ht="14.4" customHeight="1">
      <c r="B32" s="43"/>
      <c r="F32" s="142" t="s">
        <v>46</v>
      </c>
      <c r="I32" s="143" t="s">
        <v>45</v>
      </c>
      <c r="J32" s="142" t="s">
        <v>47</v>
      </c>
      <c r="L32" s="43"/>
    </row>
    <row r="33" s="1" customFormat="1" ht="14.4" customHeight="1">
      <c r="B33" s="43"/>
      <c r="D33" s="128" t="s">
        <v>48</v>
      </c>
      <c r="E33" s="128" t="s">
        <v>49</v>
      </c>
      <c r="F33" s="144">
        <f>ROUND((SUM(BE80:BE155)),  2)</f>
        <v>0</v>
      </c>
      <c r="I33" s="145">
        <v>0.20999999999999999</v>
      </c>
      <c r="J33" s="144">
        <f>ROUND(((SUM(BE80:BE155))*I33),  2)</f>
        <v>0</v>
      </c>
      <c r="L33" s="43"/>
    </row>
    <row r="34" s="1" customFormat="1" ht="14.4" customHeight="1">
      <c r="B34" s="43"/>
      <c r="E34" s="128" t="s">
        <v>50</v>
      </c>
      <c r="F34" s="144">
        <f>ROUND((SUM(BF80:BF155)),  2)</f>
        <v>0</v>
      </c>
      <c r="I34" s="145">
        <v>0.14999999999999999</v>
      </c>
      <c r="J34" s="144">
        <f>ROUND(((SUM(BF80:BF155))*I34),  2)</f>
        <v>0</v>
      </c>
      <c r="L34" s="43"/>
    </row>
    <row r="35" hidden="1" s="1" customFormat="1" ht="14.4" customHeight="1">
      <c r="B35" s="43"/>
      <c r="E35" s="128" t="s">
        <v>51</v>
      </c>
      <c r="F35" s="144">
        <f>ROUND((SUM(BG80:BG155)),  2)</f>
        <v>0</v>
      </c>
      <c r="I35" s="145">
        <v>0.20999999999999999</v>
      </c>
      <c r="J35" s="144">
        <f>0</f>
        <v>0</v>
      </c>
      <c r="L35" s="43"/>
    </row>
    <row r="36" hidden="1" s="1" customFormat="1" ht="14.4" customHeight="1">
      <c r="B36" s="43"/>
      <c r="E36" s="128" t="s">
        <v>52</v>
      </c>
      <c r="F36" s="144">
        <f>ROUND((SUM(BH80:BH155)),  2)</f>
        <v>0</v>
      </c>
      <c r="I36" s="145">
        <v>0.14999999999999999</v>
      </c>
      <c r="J36" s="144">
        <f>0</f>
        <v>0</v>
      </c>
      <c r="L36" s="43"/>
    </row>
    <row r="37" hidden="1" s="1" customFormat="1" ht="14.4" customHeight="1">
      <c r="B37" s="43"/>
      <c r="E37" s="128" t="s">
        <v>53</v>
      </c>
      <c r="F37" s="144">
        <f>ROUND((SUM(BI80:BI155)),  2)</f>
        <v>0</v>
      </c>
      <c r="I37" s="145">
        <v>0</v>
      </c>
      <c r="J37" s="144">
        <f>0</f>
        <v>0</v>
      </c>
      <c r="L37" s="43"/>
    </row>
    <row r="38" s="1" customFormat="1" ht="6.96" customHeight="1">
      <c r="B38" s="43"/>
      <c r="I38" s="130"/>
      <c r="L38" s="43"/>
    </row>
    <row r="39" s="1" customFormat="1" ht="25.44" customHeight="1">
      <c r="B39" s="43"/>
      <c r="C39" s="146"/>
      <c r="D39" s="147" t="s">
        <v>54</v>
      </c>
      <c r="E39" s="148"/>
      <c r="F39" s="148"/>
      <c r="G39" s="149" t="s">
        <v>55</v>
      </c>
      <c r="H39" s="150" t="s">
        <v>56</v>
      </c>
      <c r="I39" s="151"/>
      <c r="J39" s="152">
        <f>SUM(J30:J37)</f>
        <v>0</v>
      </c>
      <c r="K39" s="153"/>
      <c r="L39" s="43"/>
    </row>
    <row r="40" s="1" customFormat="1" ht="14.4" customHeight="1">
      <c r="B40" s="154"/>
      <c r="C40" s="155"/>
      <c r="D40" s="155"/>
      <c r="E40" s="155"/>
      <c r="F40" s="155"/>
      <c r="G40" s="155"/>
      <c r="H40" s="155"/>
      <c r="I40" s="156"/>
      <c r="J40" s="155"/>
      <c r="K40" s="155"/>
      <c r="L40" s="43"/>
    </row>
    <row r="44" s="1" customFormat="1" ht="6.96" customHeight="1">
      <c r="B44" s="157"/>
      <c r="C44" s="158"/>
      <c r="D44" s="158"/>
      <c r="E44" s="158"/>
      <c r="F44" s="158"/>
      <c r="G44" s="158"/>
      <c r="H44" s="158"/>
      <c r="I44" s="159"/>
      <c r="J44" s="158"/>
      <c r="K44" s="158"/>
      <c r="L44" s="43"/>
    </row>
    <row r="45" s="1" customFormat="1" ht="24.96" customHeight="1">
      <c r="B45" s="38"/>
      <c r="C45" s="22" t="s">
        <v>102</v>
      </c>
      <c r="D45" s="39"/>
      <c r="E45" s="39"/>
      <c r="F45" s="39"/>
      <c r="G45" s="39"/>
      <c r="H45" s="39"/>
      <c r="I45" s="130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0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0"/>
      <c r="J47" s="39"/>
      <c r="K47" s="39"/>
      <c r="L47" s="43"/>
    </row>
    <row r="48" s="1" customFormat="1" ht="16.5" customHeight="1">
      <c r="B48" s="38"/>
      <c r="C48" s="39"/>
      <c r="D48" s="39"/>
      <c r="E48" s="160" t="str">
        <f>E7</f>
        <v>VD Lipno - odvedení dešťových vod ze vzdušného svahu hráze</v>
      </c>
      <c r="F48" s="31"/>
      <c r="G48" s="31"/>
      <c r="H48" s="31"/>
      <c r="I48" s="130"/>
      <c r="J48" s="39"/>
      <c r="K48" s="39"/>
      <c r="L48" s="43"/>
    </row>
    <row r="49" s="1" customFormat="1" ht="12" customHeight="1">
      <c r="B49" s="38"/>
      <c r="C49" s="31" t="s">
        <v>98</v>
      </c>
      <c r="D49" s="39"/>
      <c r="E49" s="39"/>
      <c r="F49" s="39"/>
      <c r="G49" s="39"/>
      <c r="H49" s="39"/>
      <c r="I49" s="130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VON - Vedlejší a ostatní náklady</v>
      </c>
      <c r="F50" s="39"/>
      <c r="G50" s="39"/>
      <c r="H50" s="39"/>
      <c r="I50" s="130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0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Lipno nad Vltavou</v>
      </c>
      <c r="G52" s="39"/>
      <c r="H52" s="39"/>
      <c r="I52" s="132" t="s">
        <v>24</v>
      </c>
      <c r="J52" s="67" t="str">
        <f>IF(J12="","",J12)</f>
        <v>15. 2. 2019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0"/>
      <c r="J53" s="39"/>
      <c r="K53" s="39"/>
      <c r="L53" s="43"/>
    </row>
    <row r="54" s="1" customFormat="1" ht="24.9" customHeight="1">
      <c r="B54" s="38"/>
      <c r="C54" s="31" t="s">
        <v>28</v>
      </c>
      <c r="D54" s="39"/>
      <c r="E54" s="39"/>
      <c r="F54" s="26" t="str">
        <f>E15</f>
        <v>Povodí Vltavy, státní podnik, Praha 5_x0009_</v>
      </c>
      <c r="G54" s="39"/>
      <c r="H54" s="39"/>
      <c r="I54" s="132" t="s">
        <v>36</v>
      </c>
      <c r="J54" s="36" t="str">
        <f>E21</f>
        <v>VH-TRES spol.s r.o., České Budějovice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2" t="s">
        <v>40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0"/>
      <c r="J56" s="39"/>
      <c r="K56" s="39"/>
      <c r="L56" s="43"/>
    </row>
    <row r="57" s="1" customFormat="1" ht="29.28" customHeight="1">
      <c r="B57" s="38"/>
      <c r="C57" s="161" t="s">
        <v>103</v>
      </c>
      <c r="D57" s="162"/>
      <c r="E57" s="162"/>
      <c r="F57" s="162"/>
      <c r="G57" s="162"/>
      <c r="H57" s="162"/>
      <c r="I57" s="163"/>
      <c r="J57" s="164" t="s">
        <v>104</v>
      </c>
      <c r="K57" s="162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0"/>
      <c r="J58" s="39"/>
      <c r="K58" s="39"/>
      <c r="L58" s="43"/>
    </row>
    <row r="59" s="1" customFormat="1" ht="22.8" customHeight="1">
      <c r="B59" s="38"/>
      <c r="C59" s="165" t="s">
        <v>76</v>
      </c>
      <c r="D59" s="39"/>
      <c r="E59" s="39"/>
      <c r="F59" s="39"/>
      <c r="G59" s="39"/>
      <c r="H59" s="39"/>
      <c r="I59" s="130"/>
      <c r="J59" s="97">
        <f>J80</f>
        <v>0</v>
      </c>
      <c r="K59" s="39"/>
      <c r="L59" s="43"/>
      <c r="AU59" s="16" t="s">
        <v>105</v>
      </c>
    </row>
    <row r="60" s="7" customFormat="1" ht="24.96" customHeight="1">
      <c r="B60" s="166"/>
      <c r="C60" s="167"/>
      <c r="D60" s="168" t="s">
        <v>621</v>
      </c>
      <c r="E60" s="169"/>
      <c r="F60" s="169"/>
      <c r="G60" s="169"/>
      <c r="H60" s="169"/>
      <c r="I60" s="170"/>
      <c r="J60" s="171">
        <f>J81</f>
        <v>0</v>
      </c>
      <c r="K60" s="167"/>
      <c r="L60" s="172"/>
    </row>
    <row r="61" s="1" customFormat="1" ht="21.84" customHeight="1">
      <c r="B61" s="38"/>
      <c r="C61" s="39"/>
      <c r="D61" s="39"/>
      <c r="E61" s="39"/>
      <c r="F61" s="39"/>
      <c r="G61" s="39"/>
      <c r="H61" s="39"/>
      <c r="I61" s="130"/>
      <c r="J61" s="39"/>
      <c r="K61" s="39"/>
      <c r="L61" s="43"/>
    </row>
    <row r="62" s="1" customFormat="1" ht="6.96" customHeight="1">
      <c r="B62" s="57"/>
      <c r="C62" s="58"/>
      <c r="D62" s="58"/>
      <c r="E62" s="58"/>
      <c r="F62" s="58"/>
      <c r="G62" s="58"/>
      <c r="H62" s="58"/>
      <c r="I62" s="156"/>
      <c r="J62" s="58"/>
      <c r="K62" s="58"/>
      <c r="L62" s="43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59"/>
      <c r="J66" s="60"/>
      <c r="K66" s="60"/>
      <c r="L66" s="43"/>
    </row>
    <row r="67" s="1" customFormat="1" ht="24.96" customHeight="1">
      <c r="B67" s="38"/>
      <c r="C67" s="22" t="s">
        <v>114</v>
      </c>
      <c r="D67" s="39"/>
      <c r="E67" s="39"/>
      <c r="F67" s="39"/>
      <c r="G67" s="39"/>
      <c r="H67" s="39"/>
      <c r="I67" s="130"/>
      <c r="J67" s="39"/>
      <c r="K67" s="39"/>
      <c r="L67" s="43"/>
    </row>
    <row r="68" s="1" customFormat="1" ht="6.96" customHeight="1">
      <c r="B68" s="38"/>
      <c r="C68" s="39"/>
      <c r="D68" s="39"/>
      <c r="E68" s="39"/>
      <c r="F68" s="39"/>
      <c r="G68" s="39"/>
      <c r="H68" s="39"/>
      <c r="I68" s="130"/>
      <c r="J68" s="39"/>
      <c r="K68" s="39"/>
      <c r="L68" s="43"/>
    </row>
    <row r="69" s="1" customFormat="1" ht="12" customHeight="1">
      <c r="B69" s="38"/>
      <c r="C69" s="31" t="s">
        <v>16</v>
      </c>
      <c r="D69" s="39"/>
      <c r="E69" s="39"/>
      <c r="F69" s="39"/>
      <c r="G69" s="39"/>
      <c r="H69" s="39"/>
      <c r="I69" s="130"/>
      <c r="J69" s="39"/>
      <c r="K69" s="39"/>
      <c r="L69" s="43"/>
    </row>
    <row r="70" s="1" customFormat="1" ht="16.5" customHeight="1">
      <c r="B70" s="38"/>
      <c r="C70" s="39"/>
      <c r="D70" s="39"/>
      <c r="E70" s="160" t="str">
        <f>E7</f>
        <v>VD Lipno - odvedení dešťových vod ze vzdušného svahu hráze</v>
      </c>
      <c r="F70" s="31"/>
      <c r="G70" s="31"/>
      <c r="H70" s="31"/>
      <c r="I70" s="130"/>
      <c r="J70" s="39"/>
      <c r="K70" s="39"/>
      <c r="L70" s="43"/>
    </row>
    <row r="71" s="1" customFormat="1" ht="12" customHeight="1">
      <c r="B71" s="38"/>
      <c r="C71" s="31" t="s">
        <v>98</v>
      </c>
      <c r="D71" s="39"/>
      <c r="E71" s="39"/>
      <c r="F71" s="39"/>
      <c r="G71" s="39"/>
      <c r="H71" s="39"/>
      <c r="I71" s="130"/>
      <c r="J71" s="39"/>
      <c r="K71" s="39"/>
      <c r="L71" s="43"/>
    </row>
    <row r="72" s="1" customFormat="1" ht="16.5" customHeight="1">
      <c r="B72" s="38"/>
      <c r="C72" s="39"/>
      <c r="D72" s="39"/>
      <c r="E72" s="64" t="str">
        <f>E9</f>
        <v>VON - Vedlejší a ostatní náklady</v>
      </c>
      <c r="F72" s="39"/>
      <c r="G72" s="39"/>
      <c r="H72" s="39"/>
      <c r="I72" s="130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30"/>
      <c r="J73" s="39"/>
      <c r="K73" s="39"/>
      <c r="L73" s="43"/>
    </row>
    <row r="74" s="1" customFormat="1" ht="12" customHeight="1">
      <c r="B74" s="38"/>
      <c r="C74" s="31" t="s">
        <v>22</v>
      </c>
      <c r="D74" s="39"/>
      <c r="E74" s="39"/>
      <c r="F74" s="26" t="str">
        <f>F12</f>
        <v>Lipno nad Vltavou</v>
      </c>
      <c r="G74" s="39"/>
      <c r="H74" s="39"/>
      <c r="I74" s="132" t="s">
        <v>24</v>
      </c>
      <c r="J74" s="67" t="str">
        <f>IF(J12="","",J12)</f>
        <v>15. 2. 2019</v>
      </c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30"/>
      <c r="J75" s="39"/>
      <c r="K75" s="39"/>
      <c r="L75" s="43"/>
    </row>
    <row r="76" s="1" customFormat="1" ht="24.9" customHeight="1">
      <c r="B76" s="38"/>
      <c r="C76" s="31" t="s">
        <v>28</v>
      </c>
      <c r="D76" s="39"/>
      <c r="E76" s="39"/>
      <c r="F76" s="26" t="str">
        <f>E15</f>
        <v>Povodí Vltavy, státní podnik, Praha 5_x0009_</v>
      </c>
      <c r="G76" s="39"/>
      <c r="H76" s="39"/>
      <c r="I76" s="132" t="s">
        <v>36</v>
      </c>
      <c r="J76" s="36" t="str">
        <f>E21</f>
        <v>VH-TRES spol.s r.o., České Budějovice</v>
      </c>
      <c r="K76" s="39"/>
      <c r="L76" s="43"/>
    </row>
    <row r="77" s="1" customFormat="1" ht="13.65" customHeight="1">
      <c r="B77" s="38"/>
      <c r="C77" s="31" t="s">
        <v>34</v>
      </c>
      <c r="D77" s="39"/>
      <c r="E77" s="39"/>
      <c r="F77" s="26" t="str">
        <f>IF(E18="","",E18)</f>
        <v>Vyplň údaj</v>
      </c>
      <c r="G77" s="39"/>
      <c r="H77" s="39"/>
      <c r="I77" s="132" t="s">
        <v>40</v>
      </c>
      <c r="J77" s="36" t="str">
        <f>E24</f>
        <v xml:space="preserve"> </v>
      </c>
      <c r="K77" s="39"/>
      <c r="L77" s="43"/>
    </row>
    <row r="78" s="1" customFormat="1" ht="10.32" customHeight="1">
      <c r="B78" s="38"/>
      <c r="C78" s="39"/>
      <c r="D78" s="39"/>
      <c r="E78" s="39"/>
      <c r="F78" s="39"/>
      <c r="G78" s="39"/>
      <c r="H78" s="39"/>
      <c r="I78" s="130"/>
      <c r="J78" s="39"/>
      <c r="K78" s="39"/>
      <c r="L78" s="43"/>
    </row>
    <row r="79" s="9" customFormat="1" ht="29.28" customHeight="1">
      <c r="B79" s="180"/>
      <c r="C79" s="181" t="s">
        <v>115</v>
      </c>
      <c r="D79" s="182" t="s">
        <v>63</v>
      </c>
      <c r="E79" s="182" t="s">
        <v>59</v>
      </c>
      <c r="F79" s="182" t="s">
        <v>60</v>
      </c>
      <c r="G79" s="182" t="s">
        <v>116</v>
      </c>
      <c r="H79" s="182" t="s">
        <v>117</v>
      </c>
      <c r="I79" s="183" t="s">
        <v>118</v>
      </c>
      <c r="J79" s="182" t="s">
        <v>104</v>
      </c>
      <c r="K79" s="184" t="s">
        <v>119</v>
      </c>
      <c r="L79" s="185"/>
      <c r="M79" s="87" t="s">
        <v>33</v>
      </c>
      <c r="N79" s="88" t="s">
        <v>48</v>
      </c>
      <c r="O79" s="88" t="s">
        <v>120</v>
      </c>
      <c r="P79" s="88" t="s">
        <v>121</v>
      </c>
      <c r="Q79" s="88" t="s">
        <v>122</v>
      </c>
      <c r="R79" s="88" t="s">
        <v>123</v>
      </c>
      <c r="S79" s="88" t="s">
        <v>124</v>
      </c>
      <c r="T79" s="89" t="s">
        <v>125</v>
      </c>
    </row>
    <row r="80" s="1" customFormat="1" ht="22.8" customHeight="1">
      <c r="B80" s="38"/>
      <c r="C80" s="94" t="s">
        <v>126</v>
      </c>
      <c r="D80" s="39"/>
      <c r="E80" s="39"/>
      <c r="F80" s="39"/>
      <c r="G80" s="39"/>
      <c r="H80" s="39"/>
      <c r="I80" s="130"/>
      <c r="J80" s="186">
        <f>BK80</f>
        <v>0</v>
      </c>
      <c r="K80" s="39"/>
      <c r="L80" s="43"/>
      <c r="M80" s="90"/>
      <c r="N80" s="91"/>
      <c r="O80" s="91"/>
      <c r="P80" s="187">
        <f>P81</f>
        <v>0</v>
      </c>
      <c r="Q80" s="91"/>
      <c r="R80" s="187">
        <f>R81</f>
        <v>0</v>
      </c>
      <c r="S80" s="91"/>
      <c r="T80" s="188">
        <f>T81</f>
        <v>0</v>
      </c>
      <c r="AT80" s="16" t="s">
        <v>77</v>
      </c>
      <c r="AU80" s="16" t="s">
        <v>105</v>
      </c>
      <c r="BK80" s="189">
        <f>BK81</f>
        <v>0</v>
      </c>
    </row>
    <row r="81" s="10" customFormat="1" ht="25.92" customHeight="1">
      <c r="B81" s="190"/>
      <c r="C81" s="191"/>
      <c r="D81" s="192" t="s">
        <v>77</v>
      </c>
      <c r="E81" s="193" t="s">
        <v>622</v>
      </c>
      <c r="F81" s="193" t="s">
        <v>623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SUM(P82:P155)</f>
        <v>0</v>
      </c>
      <c r="Q81" s="198"/>
      <c r="R81" s="199">
        <f>SUM(R82:R155)</f>
        <v>0</v>
      </c>
      <c r="S81" s="198"/>
      <c r="T81" s="200">
        <f>SUM(T82:T155)</f>
        <v>0</v>
      </c>
      <c r="AR81" s="201" t="s">
        <v>86</v>
      </c>
      <c r="AT81" s="202" t="s">
        <v>77</v>
      </c>
      <c r="AU81" s="202" t="s">
        <v>78</v>
      </c>
      <c r="AY81" s="201" t="s">
        <v>127</v>
      </c>
      <c r="BK81" s="203">
        <f>SUM(BK82:BK155)</f>
        <v>0</v>
      </c>
    </row>
    <row r="82" s="1" customFormat="1" ht="16.5" customHeight="1">
      <c r="B82" s="38"/>
      <c r="C82" s="206" t="s">
        <v>86</v>
      </c>
      <c r="D82" s="206" t="s">
        <v>129</v>
      </c>
      <c r="E82" s="207" t="s">
        <v>624</v>
      </c>
      <c r="F82" s="208" t="s">
        <v>625</v>
      </c>
      <c r="G82" s="209" t="s">
        <v>132</v>
      </c>
      <c r="H82" s="210">
        <v>1</v>
      </c>
      <c r="I82" s="211"/>
      <c r="J82" s="212">
        <f>ROUND(I82*H82,2)</f>
        <v>0</v>
      </c>
      <c r="K82" s="208" t="s">
        <v>33</v>
      </c>
      <c r="L82" s="43"/>
      <c r="M82" s="213" t="s">
        <v>33</v>
      </c>
      <c r="N82" s="214" t="s">
        <v>49</v>
      </c>
      <c r="O82" s="79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AR82" s="16" t="s">
        <v>133</v>
      </c>
      <c r="AT82" s="16" t="s">
        <v>129</v>
      </c>
      <c r="AU82" s="16" t="s">
        <v>86</v>
      </c>
      <c r="AY82" s="16" t="s">
        <v>127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6" t="s">
        <v>86</v>
      </c>
      <c r="BK82" s="217">
        <f>ROUND(I82*H82,2)</f>
        <v>0</v>
      </c>
      <c r="BL82" s="16" t="s">
        <v>133</v>
      </c>
      <c r="BM82" s="16" t="s">
        <v>626</v>
      </c>
    </row>
    <row r="83" s="11" customFormat="1">
      <c r="B83" s="218"/>
      <c r="C83" s="219"/>
      <c r="D83" s="220" t="s">
        <v>135</v>
      </c>
      <c r="E83" s="221" t="s">
        <v>33</v>
      </c>
      <c r="F83" s="222" t="s">
        <v>627</v>
      </c>
      <c r="G83" s="219"/>
      <c r="H83" s="223">
        <v>1</v>
      </c>
      <c r="I83" s="224"/>
      <c r="J83" s="219"/>
      <c r="K83" s="219"/>
      <c r="L83" s="225"/>
      <c r="M83" s="226"/>
      <c r="N83" s="227"/>
      <c r="O83" s="227"/>
      <c r="P83" s="227"/>
      <c r="Q83" s="227"/>
      <c r="R83" s="227"/>
      <c r="S83" s="227"/>
      <c r="T83" s="228"/>
      <c r="AT83" s="229" t="s">
        <v>135</v>
      </c>
      <c r="AU83" s="229" t="s">
        <v>86</v>
      </c>
      <c r="AV83" s="11" t="s">
        <v>89</v>
      </c>
      <c r="AW83" s="11" t="s">
        <v>39</v>
      </c>
      <c r="AX83" s="11" t="s">
        <v>78</v>
      </c>
      <c r="AY83" s="229" t="s">
        <v>127</v>
      </c>
    </row>
    <row r="84" s="12" customFormat="1">
      <c r="B84" s="230"/>
      <c r="C84" s="231"/>
      <c r="D84" s="220" t="s">
        <v>135</v>
      </c>
      <c r="E84" s="232" t="s">
        <v>33</v>
      </c>
      <c r="F84" s="233" t="s">
        <v>137</v>
      </c>
      <c r="G84" s="231"/>
      <c r="H84" s="234">
        <v>1</v>
      </c>
      <c r="I84" s="235"/>
      <c r="J84" s="231"/>
      <c r="K84" s="231"/>
      <c r="L84" s="236"/>
      <c r="M84" s="237"/>
      <c r="N84" s="238"/>
      <c r="O84" s="238"/>
      <c r="P84" s="238"/>
      <c r="Q84" s="238"/>
      <c r="R84" s="238"/>
      <c r="S84" s="238"/>
      <c r="T84" s="239"/>
      <c r="AT84" s="240" t="s">
        <v>135</v>
      </c>
      <c r="AU84" s="240" t="s">
        <v>86</v>
      </c>
      <c r="AV84" s="12" t="s">
        <v>133</v>
      </c>
      <c r="AW84" s="12" t="s">
        <v>39</v>
      </c>
      <c r="AX84" s="12" t="s">
        <v>86</v>
      </c>
      <c r="AY84" s="240" t="s">
        <v>127</v>
      </c>
    </row>
    <row r="85" s="1" customFormat="1" ht="16.5" customHeight="1">
      <c r="B85" s="38"/>
      <c r="C85" s="206" t="s">
        <v>89</v>
      </c>
      <c r="D85" s="206" t="s">
        <v>129</v>
      </c>
      <c r="E85" s="207" t="s">
        <v>628</v>
      </c>
      <c r="F85" s="208" t="s">
        <v>629</v>
      </c>
      <c r="G85" s="209" t="s">
        <v>132</v>
      </c>
      <c r="H85" s="210">
        <v>1</v>
      </c>
      <c r="I85" s="211"/>
      <c r="J85" s="212">
        <f>ROUND(I85*H85,2)</f>
        <v>0</v>
      </c>
      <c r="K85" s="208" t="s">
        <v>33</v>
      </c>
      <c r="L85" s="43"/>
      <c r="M85" s="213" t="s">
        <v>33</v>
      </c>
      <c r="N85" s="214" t="s">
        <v>49</v>
      </c>
      <c r="O85" s="79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AR85" s="16" t="s">
        <v>133</v>
      </c>
      <c r="AT85" s="16" t="s">
        <v>129</v>
      </c>
      <c r="AU85" s="16" t="s">
        <v>86</v>
      </c>
      <c r="AY85" s="16" t="s">
        <v>127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6" t="s">
        <v>86</v>
      </c>
      <c r="BK85" s="217">
        <f>ROUND(I85*H85,2)</f>
        <v>0</v>
      </c>
      <c r="BL85" s="16" t="s">
        <v>133</v>
      </c>
      <c r="BM85" s="16" t="s">
        <v>630</v>
      </c>
    </row>
    <row r="86" s="13" customFormat="1">
      <c r="B86" s="241"/>
      <c r="C86" s="242"/>
      <c r="D86" s="220" t="s">
        <v>135</v>
      </c>
      <c r="E86" s="243" t="s">
        <v>33</v>
      </c>
      <c r="F86" s="244" t="s">
        <v>631</v>
      </c>
      <c r="G86" s="242"/>
      <c r="H86" s="243" t="s">
        <v>33</v>
      </c>
      <c r="I86" s="245"/>
      <c r="J86" s="242"/>
      <c r="K86" s="242"/>
      <c r="L86" s="246"/>
      <c r="M86" s="247"/>
      <c r="N86" s="248"/>
      <c r="O86" s="248"/>
      <c r="P86" s="248"/>
      <c r="Q86" s="248"/>
      <c r="R86" s="248"/>
      <c r="S86" s="248"/>
      <c r="T86" s="249"/>
      <c r="AT86" s="250" t="s">
        <v>135</v>
      </c>
      <c r="AU86" s="250" t="s">
        <v>86</v>
      </c>
      <c r="AV86" s="13" t="s">
        <v>86</v>
      </c>
      <c r="AW86" s="13" t="s">
        <v>39</v>
      </c>
      <c r="AX86" s="13" t="s">
        <v>78</v>
      </c>
      <c r="AY86" s="250" t="s">
        <v>127</v>
      </c>
    </row>
    <row r="87" s="11" customFormat="1">
      <c r="B87" s="218"/>
      <c r="C87" s="219"/>
      <c r="D87" s="220" t="s">
        <v>135</v>
      </c>
      <c r="E87" s="221" t="s">
        <v>33</v>
      </c>
      <c r="F87" s="222" t="s">
        <v>627</v>
      </c>
      <c r="G87" s="219"/>
      <c r="H87" s="223">
        <v>1</v>
      </c>
      <c r="I87" s="224"/>
      <c r="J87" s="219"/>
      <c r="K87" s="219"/>
      <c r="L87" s="225"/>
      <c r="M87" s="226"/>
      <c r="N87" s="227"/>
      <c r="O87" s="227"/>
      <c r="P87" s="227"/>
      <c r="Q87" s="227"/>
      <c r="R87" s="227"/>
      <c r="S87" s="227"/>
      <c r="T87" s="228"/>
      <c r="AT87" s="229" t="s">
        <v>135</v>
      </c>
      <c r="AU87" s="229" t="s">
        <v>86</v>
      </c>
      <c r="AV87" s="11" t="s">
        <v>89</v>
      </c>
      <c r="AW87" s="11" t="s">
        <v>39</v>
      </c>
      <c r="AX87" s="11" t="s">
        <v>78</v>
      </c>
      <c r="AY87" s="229" t="s">
        <v>127</v>
      </c>
    </row>
    <row r="88" s="12" customFormat="1">
      <c r="B88" s="230"/>
      <c r="C88" s="231"/>
      <c r="D88" s="220" t="s">
        <v>135</v>
      </c>
      <c r="E88" s="232" t="s">
        <v>33</v>
      </c>
      <c r="F88" s="233" t="s">
        <v>137</v>
      </c>
      <c r="G88" s="231"/>
      <c r="H88" s="234">
        <v>1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AT88" s="240" t="s">
        <v>135</v>
      </c>
      <c r="AU88" s="240" t="s">
        <v>86</v>
      </c>
      <c r="AV88" s="12" t="s">
        <v>133</v>
      </c>
      <c r="AW88" s="12" t="s">
        <v>39</v>
      </c>
      <c r="AX88" s="12" t="s">
        <v>86</v>
      </c>
      <c r="AY88" s="240" t="s">
        <v>127</v>
      </c>
    </row>
    <row r="89" s="1" customFormat="1" ht="16.5" customHeight="1">
      <c r="B89" s="38"/>
      <c r="C89" s="206" t="s">
        <v>144</v>
      </c>
      <c r="D89" s="206" t="s">
        <v>129</v>
      </c>
      <c r="E89" s="207" t="s">
        <v>632</v>
      </c>
      <c r="F89" s="208" t="s">
        <v>633</v>
      </c>
      <c r="G89" s="209" t="s">
        <v>140</v>
      </c>
      <c r="H89" s="210">
        <v>1</v>
      </c>
      <c r="I89" s="211"/>
      <c r="J89" s="212">
        <f>ROUND(I89*H89,2)</f>
        <v>0</v>
      </c>
      <c r="K89" s="208" t="s">
        <v>33</v>
      </c>
      <c r="L89" s="43"/>
      <c r="M89" s="213" t="s">
        <v>33</v>
      </c>
      <c r="N89" s="214" t="s">
        <v>49</v>
      </c>
      <c r="O89" s="79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AR89" s="16" t="s">
        <v>133</v>
      </c>
      <c r="AT89" s="16" t="s">
        <v>129</v>
      </c>
      <c r="AU89" s="16" t="s">
        <v>86</v>
      </c>
      <c r="AY89" s="16" t="s">
        <v>127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86</v>
      </c>
      <c r="BK89" s="217">
        <f>ROUND(I89*H89,2)</f>
        <v>0</v>
      </c>
      <c r="BL89" s="16" t="s">
        <v>133</v>
      </c>
      <c r="BM89" s="16" t="s">
        <v>634</v>
      </c>
    </row>
    <row r="90" s="13" customFormat="1">
      <c r="B90" s="241"/>
      <c r="C90" s="242"/>
      <c r="D90" s="220" t="s">
        <v>135</v>
      </c>
      <c r="E90" s="243" t="s">
        <v>33</v>
      </c>
      <c r="F90" s="244" t="s">
        <v>635</v>
      </c>
      <c r="G90" s="242"/>
      <c r="H90" s="243" t="s">
        <v>33</v>
      </c>
      <c r="I90" s="245"/>
      <c r="J90" s="242"/>
      <c r="K90" s="242"/>
      <c r="L90" s="246"/>
      <c r="M90" s="247"/>
      <c r="N90" s="248"/>
      <c r="O90" s="248"/>
      <c r="P90" s="248"/>
      <c r="Q90" s="248"/>
      <c r="R90" s="248"/>
      <c r="S90" s="248"/>
      <c r="T90" s="249"/>
      <c r="AT90" s="250" t="s">
        <v>135</v>
      </c>
      <c r="AU90" s="250" t="s">
        <v>86</v>
      </c>
      <c r="AV90" s="13" t="s">
        <v>86</v>
      </c>
      <c r="AW90" s="13" t="s">
        <v>39</v>
      </c>
      <c r="AX90" s="13" t="s">
        <v>78</v>
      </c>
      <c r="AY90" s="250" t="s">
        <v>127</v>
      </c>
    </row>
    <row r="91" s="13" customFormat="1">
      <c r="B91" s="241"/>
      <c r="C91" s="242"/>
      <c r="D91" s="220" t="s">
        <v>135</v>
      </c>
      <c r="E91" s="243" t="s">
        <v>33</v>
      </c>
      <c r="F91" s="244" t="s">
        <v>636</v>
      </c>
      <c r="G91" s="242"/>
      <c r="H91" s="243" t="s">
        <v>33</v>
      </c>
      <c r="I91" s="245"/>
      <c r="J91" s="242"/>
      <c r="K91" s="242"/>
      <c r="L91" s="246"/>
      <c r="M91" s="247"/>
      <c r="N91" s="248"/>
      <c r="O91" s="248"/>
      <c r="P91" s="248"/>
      <c r="Q91" s="248"/>
      <c r="R91" s="248"/>
      <c r="S91" s="248"/>
      <c r="T91" s="249"/>
      <c r="AT91" s="250" t="s">
        <v>135</v>
      </c>
      <c r="AU91" s="250" t="s">
        <v>86</v>
      </c>
      <c r="AV91" s="13" t="s">
        <v>86</v>
      </c>
      <c r="AW91" s="13" t="s">
        <v>39</v>
      </c>
      <c r="AX91" s="13" t="s">
        <v>78</v>
      </c>
      <c r="AY91" s="250" t="s">
        <v>127</v>
      </c>
    </row>
    <row r="92" s="11" customFormat="1">
      <c r="B92" s="218"/>
      <c r="C92" s="219"/>
      <c r="D92" s="220" t="s">
        <v>135</v>
      </c>
      <c r="E92" s="221" t="s">
        <v>33</v>
      </c>
      <c r="F92" s="222" t="s">
        <v>627</v>
      </c>
      <c r="G92" s="219"/>
      <c r="H92" s="223">
        <v>1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AT92" s="229" t="s">
        <v>135</v>
      </c>
      <c r="AU92" s="229" t="s">
        <v>86</v>
      </c>
      <c r="AV92" s="11" t="s">
        <v>89</v>
      </c>
      <c r="AW92" s="11" t="s">
        <v>39</v>
      </c>
      <c r="AX92" s="11" t="s">
        <v>78</v>
      </c>
      <c r="AY92" s="229" t="s">
        <v>127</v>
      </c>
    </row>
    <row r="93" s="12" customFormat="1">
      <c r="B93" s="230"/>
      <c r="C93" s="231"/>
      <c r="D93" s="220" t="s">
        <v>135</v>
      </c>
      <c r="E93" s="232" t="s">
        <v>33</v>
      </c>
      <c r="F93" s="233" t="s">
        <v>137</v>
      </c>
      <c r="G93" s="231"/>
      <c r="H93" s="234">
        <v>1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AT93" s="240" t="s">
        <v>135</v>
      </c>
      <c r="AU93" s="240" t="s">
        <v>86</v>
      </c>
      <c r="AV93" s="12" t="s">
        <v>133</v>
      </c>
      <c r="AW93" s="12" t="s">
        <v>39</v>
      </c>
      <c r="AX93" s="12" t="s">
        <v>86</v>
      </c>
      <c r="AY93" s="240" t="s">
        <v>127</v>
      </c>
    </row>
    <row r="94" s="1" customFormat="1" ht="16.5" customHeight="1">
      <c r="B94" s="38"/>
      <c r="C94" s="206" t="s">
        <v>133</v>
      </c>
      <c r="D94" s="206" t="s">
        <v>129</v>
      </c>
      <c r="E94" s="207" t="s">
        <v>637</v>
      </c>
      <c r="F94" s="208" t="s">
        <v>638</v>
      </c>
      <c r="G94" s="209" t="s">
        <v>132</v>
      </c>
      <c r="H94" s="210">
        <v>2</v>
      </c>
      <c r="I94" s="211"/>
      <c r="J94" s="212">
        <f>ROUND(I94*H94,2)</f>
        <v>0</v>
      </c>
      <c r="K94" s="208" t="s">
        <v>33</v>
      </c>
      <c r="L94" s="43"/>
      <c r="M94" s="213" t="s">
        <v>33</v>
      </c>
      <c r="N94" s="214" t="s">
        <v>49</v>
      </c>
      <c r="O94" s="79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16" t="s">
        <v>133</v>
      </c>
      <c r="AT94" s="16" t="s">
        <v>129</v>
      </c>
      <c r="AU94" s="16" t="s">
        <v>86</v>
      </c>
      <c r="AY94" s="16" t="s">
        <v>127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86</v>
      </c>
      <c r="BK94" s="217">
        <f>ROUND(I94*H94,2)</f>
        <v>0</v>
      </c>
      <c r="BL94" s="16" t="s">
        <v>133</v>
      </c>
      <c r="BM94" s="16" t="s">
        <v>639</v>
      </c>
    </row>
    <row r="95" s="13" customFormat="1">
      <c r="B95" s="241"/>
      <c r="C95" s="242"/>
      <c r="D95" s="220" t="s">
        <v>135</v>
      </c>
      <c r="E95" s="243" t="s">
        <v>33</v>
      </c>
      <c r="F95" s="244" t="s">
        <v>640</v>
      </c>
      <c r="G95" s="242"/>
      <c r="H95" s="243" t="s">
        <v>33</v>
      </c>
      <c r="I95" s="245"/>
      <c r="J95" s="242"/>
      <c r="K95" s="242"/>
      <c r="L95" s="246"/>
      <c r="M95" s="247"/>
      <c r="N95" s="248"/>
      <c r="O95" s="248"/>
      <c r="P95" s="248"/>
      <c r="Q95" s="248"/>
      <c r="R95" s="248"/>
      <c r="S95" s="248"/>
      <c r="T95" s="249"/>
      <c r="AT95" s="250" t="s">
        <v>135</v>
      </c>
      <c r="AU95" s="250" t="s">
        <v>86</v>
      </c>
      <c r="AV95" s="13" t="s">
        <v>86</v>
      </c>
      <c r="AW95" s="13" t="s">
        <v>39</v>
      </c>
      <c r="AX95" s="13" t="s">
        <v>78</v>
      </c>
      <c r="AY95" s="250" t="s">
        <v>127</v>
      </c>
    </row>
    <row r="96" s="13" customFormat="1">
      <c r="B96" s="241"/>
      <c r="C96" s="242"/>
      <c r="D96" s="220" t="s">
        <v>135</v>
      </c>
      <c r="E96" s="243" t="s">
        <v>33</v>
      </c>
      <c r="F96" s="244" t="s">
        <v>641</v>
      </c>
      <c r="G96" s="242"/>
      <c r="H96" s="243" t="s">
        <v>33</v>
      </c>
      <c r="I96" s="245"/>
      <c r="J96" s="242"/>
      <c r="K96" s="242"/>
      <c r="L96" s="246"/>
      <c r="M96" s="247"/>
      <c r="N96" s="248"/>
      <c r="O96" s="248"/>
      <c r="P96" s="248"/>
      <c r="Q96" s="248"/>
      <c r="R96" s="248"/>
      <c r="S96" s="248"/>
      <c r="T96" s="249"/>
      <c r="AT96" s="250" t="s">
        <v>135</v>
      </c>
      <c r="AU96" s="250" t="s">
        <v>86</v>
      </c>
      <c r="AV96" s="13" t="s">
        <v>86</v>
      </c>
      <c r="AW96" s="13" t="s">
        <v>39</v>
      </c>
      <c r="AX96" s="13" t="s">
        <v>78</v>
      </c>
      <c r="AY96" s="250" t="s">
        <v>127</v>
      </c>
    </row>
    <row r="97" s="11" customFormat="1">
      <c r="B97" s="218"/>
      <c r="C97" s="219"/>
      <c r="D97" s="220" t="s">
        <v>135</v>
      </c>
      <c r="E97" s="221" t="s">
        <v>33</v>
      </c>
      <c r="F97" s="222" t="s">
        <v>567</v>
      </c>
      <c r="G97" s="219"/>
      <c r="H97" s="223">
        <v>2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AT97" s="229" t="s">
        <v>135</v>
      </c>
      <c r="AU97" s="229" t="s">
        <v>86</v>
      </c>
      <c r="AV97" s="11" t="s">
        <v>89</v>
      </c>
      <c r="AW97" s="11" t="s">
        <v>39</v>
      </c>
      <c r="AX97" s="11" t="s">
        <v>78</v>
      </c>
      <c r="AY97" s="229" t="s">
        <v>127</v>
      </c>
    </row>
    <row r="98" s="12" customFormat="1">
      <c r="B98" s="230"/>
      <c r="C98" s="231"/>
      <c r="D98" s="220" t="s">
        <v>135</v>
      </c>
      <c r="E98" s="232" t="s">
        <v>33</v>
      </c>
      <c r="F98" s="233" t="s">
        <v>137</v>
      </c>
      <c r="G98" s="231"/>
      <c r="H98" s="234">
        <v>2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AT98" s="240" t="s">
        <v>135</v>
      </c>
      <c r="AU98" s="240" t="s">
        <v>86</v>
      </c>
      <c r="AV98" s="12" t="s">
        <v>133</v>
      </c>
      <c r="AW98" s="12" t="s">
        <v>39</v>
      </c>
      <c r="AX98" s="12" t="s">
        <v>86</v>
      </c>
      <c r="AY98" s="240" t="s">
        <v>127</v>
      </c>
    </row>
    <row r="99" s="1" customFormat="1" ht="16.5" customHeight="1">
      <c r="B99" s="38"/>
      <c r="C99" s="206" t="s">
        <v>155</v>
      </c>
      <c r="D99" s="206" t="s">
        <v>129</v>
      </c>
      <c r="E99" s="207" t="s">
        <v>642</v>
      </c>
      <c r="F99" s="208" t="s">
        <v>643</v>
      </c>
      <c r="G99" s="209" t="s">
        <v>132</v>
      </c>
      <c r="H99" s="210">
        <v>1</v>
      </c>
      <c r="I99" s="211"/>
      <c r="J99" s="212">
        <f>ROUND(I99*H99,2)</f>
        <v>0</v>
      </c>
      <c r="K99" s="208" t="s">
        <v>33</v>
      </c>
      <c r="L99" s="43"/>
      <c r="M99" s="213" t="s">
        <v>33</v>
      </c>
      <c r="N99" s="214" t="s">
        <v>49</v>
      </c>
      <c r="O99" s="79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AR99" s="16" t="s">
        <v>133</v>
      </c>
      <c r="AT99" s="16" t="s">
        <v>129</v>
      </c>
      <c r="AU99" s="16" t="s">
        <v>86</v>
      </c>
      <c r="AY99" s="16" t="s">
        <v>127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86</v>
      </c>
      <c r="BK99" s="217">
        <f>ROUND(I99*H99,2)</f>
        <v>0</v>
      </c>
      <c r="BL99" s="16" t="s">
        <v>133</v>
      </c>
      <c r="BM99" s="16" t="s">
        <v>644</v>
      </c>
    </row>
    <row r="100" s="11" customFormat="1">
      <c r="B100" s="218"/>
      <c r="C100" s="219"/>
      <c r="D100" s="220" t="s">
        <v>135</v>
      </c>
      <c r="E100" s="221" t="s">
        <v>33</v>
      </c>
      <c r="F100" s="222" t="s">
        <v>627</v>
      </c>
      <c r="G100" s="219"/>
      <c r="H100" s="223">
        <v>1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135</v>
      </c>
      <c r="AU100" s="229" t="s">
        <v>86</v>
      </c>
      <c r="AV100" s="11" t="s">
        <v>89</v>
      </c>
      <c r="AW100" s="11" t="s">
        <v>39</v>
      </c>
      <c r="AX100" s="11" t="s">
        <v>78</v>
      </c>
      <c r="AY100" s="229" t="s">
        <v>127</v>
      </c>
    </row>
    <row r="101" s="12" customFormat="1">
      <c r="B101" s="230"/>
      <c r="C101" s="231"/>
      <c r="D101" s="220" t="s">
        <v>135</v>
      </c>
      <c r="E101" s="232" t="s">
        <v>33</v>
      </c>
      <c r="F101" s="233" t="s">
        <v>137</v>
      </c>
      <c r="G101" s="231"/>
      <c r="H101" s="234">
        <v>1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135</v>
      </c>
      <c r="AU101" s="240" t="s">
        <v>86</v>
      </c>
      <c r="AV101" s="12" t="s">
        <v>133</v>
      </c>
      <c r="AW101" s="12" t="s">
        <v>39</v>
      </c>
      <c r="AX101" s="12" t="s">
        <v>86</v>
      </c>
      <c r="AY101" s="240" t="s">
        <v>127</v>
      </c>
    </row>
    <row r="102" s="1" customFormat="1" ht="22.5" customHeight="1">
      <c r="B102" s="38"/>
      <c r="C102" s="206" t="s">
        <v>162</v>
      </c>
      <c r="D102" s="206" t="s">
        <v>129</v>
      </c>
      <c r="E102" s="207" t="s">
        <v>645</v>
      </c>
      <c r="F102" s="208" t="s">
        <v>646</v>
      </c>
      <c r="G102" s="209" t="s">
        <v>132</v>
      </c>
      <c r="H102" s="210">
        <v>1</v>
      </c>
      <c r="I102" s="211"/>
      <c r="J102" s="212">
        <f>ROUND(I102*H102,2)</f>
        <v>0</v>
      </c>
      <c r="K102" s="208" t="s">
        <v>33</v>
      </c>
      <c r="L102" s="43"/>
      <c r="M102" s="213" t="s">
        <v>33</v>
      </c>
      <c r="N102" s="214" t="s">
        <v>49</v>
      </c>
      <c r="O102" s="79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AR102" s="16" t="s">
        <v>133</v>
      </c>
      <c r="AT102" s="16" t="s">
        <v>129</v>
      </c>
      <c r="AU102" s="16" t="s">
        <v>86</v>
      </c>
      <c r="AY102" s="16" t="s">
        <v>127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86</v>
      </c>
      <c r="BK102" s="217">
        <f>ROUND(I102*H102,2)</f>
        <v>0</v>
      </c>
      <c r="BL102" s="16" t="s">
        <v>133</v>
      </c>
      <c r="BM102" s="16" t="s">
        <v>647</v>
      </c>
    </row>
    <row r="103" s="11" customFormat="1">
      <c r="B103" s="218"/>
      <c r="C103" s="219"/>
      <c r="D103" s="220" t="s">
        <v>135</v>
      </c>
      <c r="E103" s="221" t="s">
        <v>33</v>
      </c>
      <c r="F103" s="222" t="s">
        <v>648</v>
      </c>
      <c r="G103" s="219"/>
      <c r="H103" s="223">
        <v>1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135</v>
      </c>
      <c r="AU103" s="229" t="s">
        <v>86</v>
      </c>
      <c r="AV103" s="11" t="s">
        <v>89</v>
      </c>
      <c r="AW103" s="11" t="s">
        <v>39</v>
      </c>
      <c r="AX103" s="11" t="s">
        <v>78</v>
      </c>
      <c r="AY103" s="229" t="s">
        <v>127</v>
      </c>
    </row>
    <row r="104" s="12" customFormat="1">
      <c r="B104" s="230"/>
      <c r="C104" s="231"/>
      <c r="D104" s="220" t="s">
        <v>135</v>
      </c>
      <c r="E104" s="232" t="s">
        <v>33</v>
      </c>
      <c r="F104" s="233" t="s">
        <v>137</v>
      </c>
      <c r="G104" s="231"/>
      <c r="H104" s="234">
        <v>1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135</v>
      </c>
      <c r="AU104" s="240" t="s">
        <v>86</v>
      </c>
      <c r="AV104" s="12" t="s">
        <v>133</v>
      </c>
      <c r="AW104" s="12" t="s">
        <v>39</v>
      </c>
      <c r="AX104" s="12" t="s">
        <v>86</v>
      </c>
      <c r="AY104" s="240" t="s">
        <v>127</v>
      </c>
    </row>
    <row r="105" s="1" customFormat="1" ht="16.5" customHeight="1">
      <c r="B105" s="38"/>
      <c r="C105" s="206" t="s">
        <v>171</v>
      </c>
      <c r="D105" s="206" t="s">
        <v>129</v>
      </c>
      <c r="E105" s="207" t="s">
        <v>194</v>
      </c>
      <c r="F105" s="208" t="s">
        <v>649</v>
      </c>
      <c r="G105" s="209" t="s">
        <v>132</v>
      </c>
      <c r="H105" s="210">
        <v>1</v>
      </c>
      <c r="I105" s="211"/>
      <c r="J105" s="212">
        <f>ROUND(I105*H105,2)</f>
        <v>0</v>
      </c>
      <c r="K105" s="208" t="s">
        <v>33</v>
      </c>
      <c r="L105" s="43"/>
      <c r="M105" s="213" t="s">
        <v>33</v>
      </c>
      <c r="N105" s="214" t="s">
        <v>49</v>
      </c>
      <c r="O105" s="79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AR105" s="16" t="s">
        <v>133</v>
      </c>
      <c r="AT105" s="16" t="s">
        <v>129</v>
      </c>
      <c r="AU105" s="16" t="s">
        <v>86</v>
      </c>
      <c r="AY105" s="16" t="s">
        <v>127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86</v>
      </c>
      <c r="BK105" s="217">
        <f>ROUND(I105*H105,2)</f>
        <v>0</v>
      </c>
      <c r="BL105" s="16" t="s">
        <v>133</v>
      </c>
      <c r="BM105" s="16" t="s">
        <v>650</v>
      </c>
    </row>
    <row r="106" s="11" customFormat="1">
      <c r="B106" s="218"/>
      <c r="C106" s="219"/>
      <c r="D106" s="220" t="s">
        <v>135</v>
      </c>
      <c r="E106" s="221" t="s">
        <v>33</v>
      </c>
      <c r="F106" s="222" t="s">
        <v>627</v>
      </c>
      <c r="G106" s="219"/>
      <c r="H106" s="223">
        <v>1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135</v>
      </c>
      <c r="AU106" s="229" t="s">
        <v>86</v>
      </c>
      <c r="AV106" s="11" t="s">
        <v>89</v>
      </c>
      <c r="AW106" s="11" t="s">
        <v>39</v>
      </c>
      <c r="AX106" s="11" t="s">
        <v>78</v>
      </c>
      <c r="AY106" s="229" t="s">
        <v>127</v>
      </c>
    </row>
    <row r="107" s="12" customFormat="1">
      <c r="B107" s="230"/>
      <c r="C107" s="231"/>
      <c r="D107" s="220" t="s">
        <v>135</v>
      </c>
      <c r="E107" s="232" t="s">
        <v>33</v>
      </c>
      <c r="F107" s="233" t="s">
        <v>137</v>
      </c>
      <c r="G107" s="231"/>
      <c r="H107" s="234">
        <v>1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135</v>
      </c>
      <c r="AU107" s="240" t="s">
        <v>86</v>
      </c>
      <c r="AV107" s="12" t="s">
        <v>133</v>
      </c>
      <c r="AW107" s="12" t="s">
        <v>39</v>
      </c>
      <c r="AX107" s="12" t="s">
        <v>86</v>
      </c>
      <c r="AY107" s="240" t="s">
        <v>127</v>
      </c>
    </row>
    <row r="108" s="1" customFormat="1" ht="16.5" customHeight="1">
      <c r="B108" s="38"/>
      <c r="C108" s="206" t="s">
        <v>179</v>
      </c>
      <c r="D108" s="206" t="s">
        <v>129</v>
      </c>
      <c r="E108" s="207" t="s">
        <v>199</v>
      </c>
      <c r="F108" s="208" t="s">
        <v>651</v>
      </c>
      <c r="G108" s="209" t="s">
        <v>132</v>
      </c>
      <c r="H108" s="210">
        <v>1</v>
      </c>
      <c r="I108" s="211"/>
      <c r="J108" s="212">
        <f>ROUND(I108*H108,2)</f>
        <v>0</v>
      </c>
      <c r="K108" s="208" t="s">
        <v>33</v>
      </c>
      <c r="L108" s="43"/>
      <c r="M108" s="213" t="s">
        <v>33</v>
      </c>
      <c r="N108" s="214" t="s">
        <v>49</v>
      </c>
      <c r="O108" s="79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16" t="s">
        <v>133</v>
      </c>
      <c r="AT108" s="16" t="s">
        <v>129</v>
      </c>
      <c r="AU108" s="16" t="s">
        <v>86</v>
      </c>
      <c r="AY108" s="16" t="s">
        <v>127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86</v>
      </c>
      <c r="BK108" s="217">
        <f>ROUND(I108*H108,2)</f>
        <v>0</v>
      </c>
      <c r="BL108" s="16" t="s">
        <v>133</v>
      </c>
      <c r="BM108" s="16" t="s">
        <v>652</v>
      </c>
    </row>
    <row r="109" s="13" customFormat="1">
      <c r="B109" s="241"/>
      <c r="C109" s="242"/>
      <c r="D109" s="220" t="s">
        <v>135</v>
      </c>
      <c r="E109" s="243" t="s">
        <v>33</v>
      </c>
      <c r="F109" s="244" t="s">
        <v>653</v>
      </c>
      <c r="G109" s="242"/>
      <c r="H109" s="243" t="s">
        <v>33</v>
      </c>
      <c r="I109" s="245"/>
      <c r="J109" s="242"/>
      <c r="K109" s="242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135</v>
      </c>
      <c r="AU109" s="250" t="s">
        <v>86</v>
      </c>
      <c r="AV109" s="13" t="s">
        <v>86</v>
      </c>
      <c r="AW109" s="13" t="s">
        <v>39</v>
      </c>
      <c r="AX109" s="13" t="s">
        <v>78</v>
      </c>
      <c r="AY109" s="250" t="s">
        <v>127</v>
      </c>
    </row>
    <row r="110" s="13" customFormat="1">
      <c r="B110" s="241"/>
      <c r="C110" s="242"/>
      <c r="D110" s="220" t="s">
        <v>135</v>
      </c>
      <c r="E110" s="243" t="s">
        <v>33</v>
      </c>
      <c r="F110" s="244" t="s">
        <v>654</v>
      </c>
      <c r="G110" s="242"/>
      <c r="H110" s="243" t="s">
        <v>33</v>
      </c>
      <c r="I110" s="245"/>
      <c r="J110" s="242"/>
      <c r="K110" s="242"/>
      <c r="L110" s="246"/>
      <c r="M110" s="247"/>
      <c r="N110" s="248"/>
      <c r="O110" s="248"/>
      <c r="P110" s="248"/>
      <c r="Q110" s="248"/>
      <c r="R110" s="248"/>
      <c r="S110" s="248"/>
      <c r="T110" s="249"/>
      <c r="AT110" s="250" t="s">
        <v>135</v>
      </c>
      <c r="AU110" s="250" t="s">
        <v>86</v>
      </c>
      <c r="AV110" s="13" t="s">
        <v>86</v>
      </c>
      <c r="AW110" s="13" t="s">
        <v>39</v>
      </c>
      <c r="AX110" s="13" t="s">
        <v>78</v>
      </c>
      <c r="AY110" s="250" t="s">
        <v>127</v>
      </c>
    </row>
    <row r="111" s="13" customFormat="1">
      <c r="B111" s="241"/>
      <c r="C111" s="242"/>
      <c r="D111" s="220" t="s">
        <v>135</v>
      </c>
      <c r="E111" s="243" t="s">
        <v>33</v>
      </c>
      <c r="F111" s="244" t="s">
        <v>655</v>
      </c>
      <c r="G111" s="242"/>
      <c r="H111" s="243" t="s">
        <v>33</v>
      </c>
      <c r="I111" s="245"/>
      <c r="J111" s="242"/>
      <c r="K111" s="242"/>
      <c r="L111" s="246"/>
      <c r="M111" s="247"/>
      <c r="N111" s="248"/>
      <c r="O111" s="248"/>
      <c r="P111" s="248"/>
      <c r="Q111" s="248"/>
      <c r="R111" s="248"/>
      <c r="S111" s="248"/>
      <c r="T111" s="249"/>
      <c r="AT111" s="250" t="s">
        <v>135</v>
      </c>
      <c r="AU111" s="250" t="s">
        <v>86</v>
      </c>
      <c r="AV111" s="13" t="s">
        <v>86</v>
      </c>
      <c r="AW111" s="13" t="s">
        <v>39</v>
      </c>
      <c r="AX111" s="13" t="s">
        <v>78</v>
      </c>
      <c r="AY111" s="250" t="s">
        <v>127</v>
      </c>
    </row>
    <row r="112" s="13" customFormat="1">
      <c r="B112" s="241"/>
      <c r="C112" s="242"/>
      <c r="D112" s="220" t="s">
        <v>135</v>
      </c>
      <c r="E112" s="243" t="s">
        <v>33</v>
      </c>
      <c r="F112" s="244" t="s">
        <v>656</v>
      </c>
      <c r="G112" s="242"/>
      <c r="H112" s="243" t="s">
        <v>33</v>
      </c>
      <c r="I112" s="245"/>
      <c r="J112" s="242"/>
      <c r="K112" s="242"/>
      <c r="L112" s="246"/>
      <c r="M112" s="247"/>
      <c r="N112" s="248"/>
      <c r="O112" s="248"/>
      <c r="P112" s="248"/>
      <c r="Q112" s="248"/>
      <c r="R112" s="248"/>
      <c r="S112" s="248"/>
      <c r="T112" s="249"/>
      <c r="AT112" s="250" t="s">
        <v>135</v>
      </c>
      <c r="AU112" s="250" t="s">
        <v>86</v>
      </c>
      <c r="AV112" s="13" t="s">
        <v>86</v>
      </c>
      <c r="AW112" s="13" t="s">
        <v>39</v>
      </c>
      <c r="AX112" s="13" t="s">
        <v>78</v>
      </c>
      <c r="AY112" s="250" t="s">
        <v>127</v>
      </c>
    </row>
    <row r="113" s="13" customFormat="1">
      <c r="B113" s="241"/>
      <c r="C113" s="242"/>
      <c r="D113" s="220" t="s">
        <v>135</v>
      </c>
      <c r="E113" s="243" t="s">
        <v>33</v>
      </c>
      <c r="F113" s="244" t="s">
        <v>657</v>
      </c>
      <c r="G113" s="242"/>
      <c r="H113" s="243" t="s">
        <v>33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135</v>
      </c>
      <c r="AU113" s="250" t="s">
        <v>86</v>
      </c>
      <c r="AV113" s="13" t="s">
        <v>86</v>
      </c>
      <c r="AW113" s="13" t="s">
        <v>39</v>
      </c>
      <c r="AX113" s="13" t="s">
        <v>78</v>
      </c>
      <c r="AY113" s="250" t="s">
        <v>127</v>
      </c>
    </row>
    <row r="114" s="13" customFormat="1">
      <c r="B114" s="241"/>
      <c r="C114" s="242"/>
      <c r="D114" s="220" t="s">
        <v>135</v>
      </c>
      <c r="E114" s="243" t="s">
        <v>33</v>
      </c>
      <c r="F114" s="244" t="s">
        <v>658</v>
      </c>
      <c r="G114" s="242"/>
      <c r="H114" s="243" t="s">
        <v>33</v>
      </c>
      <c r="I114" s="245"/>
      <c r="J114" s="242"/>
      <c r="K114" s="242"/>
      <c r="L114" s="246"/>
      <c r="M114" s="247"/>
      <c r="N114" s="248"/>
      <c r="O114" s="248"/>
      <c r="P114" s="248"/>
      <c r="Q114" s="248"/>
      <c r="R114" s="248"/>
      <c r="S114" s="248"/>
      <c r="T114" s="249"/>
      <c r="AT114" s="250" t="s">
        <v>135</v>
      </c>
      <c r="AU114" s="250" t="s">
        <v>86</v>
      </c>
      <c r="AV114" s="13" t="s">
        <v>86</v>
      </c>
      <c r="AW114" s="13" t="s">
        <v>39</v>
      </c>
      <c r="AX114" s="13" t="s">
        <v>78</v>
      </c>
      <c r="AY114" s="250" t="s">
        <v>127</v>
      </c>
    </row>
    <row r="115" s="13" customFormat="1">
      <c r="B115" s="241"/>
      <c r="C115" s="242"/>
      <c r="D115" s="220" t="s">
        <v>135</v>
      </c>
      <c r="E115" s="243" t="s">
        <v>33</v>
      </c>
      <c r="F115" s="244" t="s">
        <v>659</v>
      </c>
      <c r="G115" s="242"/>
      <c r="H115" s="243" t="s">
        <v>33</v>
      </c>
      <c r="I115" s="245"/>
      <c r="J115" s="242"/>
      <c r="K115" s="242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135</v>
      </c>
      <c r="AU115" s="250" t="s">
        <v>86</v>
      </c>
      <c r="AV115" s="13" t="s">
        <v>86</v>
      </c>
      <c r="AW115" s="13" t="s">
        <v>39</v>
      </c>
      <c r="AX115" s="13" t="s">
        <v>78</v>
      </c>
      <c r="AY115" s="250" t="s">
        <v>127</v>
      </c>
    </row>
    <row r="116" s="13" customFormat="1">
      <c r="B116" s="241"/>
      <c r="C116" s="242"/>
      <c r="D116" s="220" t="s">
        <v>135</v>
      </c>
      <c r="E116" s="243" t="s">
        <v>33</v>
      </c>
      <c r="F116" s="244" t="s">
        <v>660</v>
      </c>
      <c r="G116" s="242"/>
      <c r="H116" s="243" t="s">
        <v>33</v>
      </c>
      <c r="I116" s="245"/>
      <c r="J116" s="242"/>
      <c r="K116" s="242"/>
      <c r="L116" s="246"/>
      <c r="M116" s="247"/>
      <c r="N116" s="248"/>
      <c r="O116" s="248"/>
      <c r="P116" s="248"/>
      <c r="Q116" s="248"/>
      <c r="R116" s="248"/>
      <c r="S116" s="248"/>
      <c r="T116" s="249"/>
      <c r="AT116" s="250" t="s">
        <v>135</v>
      </c>
      <c r="AU116" s="250" t="s">
        <v>86</v>
      </c>
      <c r="AV116" s="13" t="s">
        <v>86</v>
      </c>
      <c r="AW116" s="13" t="s">
        <v>39</v>
      </c>
      <c r="AX116" s="13" t="s">
        <v>78</v>
      </c>
      <c r="AY116" s="250" t="s">
        <v>127</v>
      </c>
    </row>
    <row r="117" s="13" customFormat="1">
      <c r="B117" s="241"/>
      <c r="C117" s="242"/>
      <c r="D117" s="220" t="s">
        <v>135</v>
      </c>
      <c r="E117" s="243" t="s">
        <v>33</v>
      </c>
      <c r="F117" s="244" t="s">
        <v>661</v>
      </c>
      <c r="G117" s="242"/>
      <c r="H117" s="243" t="s">
        <v>33</v>
      </c>
      <c r="I117" s="245"/>
      <c r="J117" s="242"/>
      <c r="K117" s="242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135</v>
      </c>
      <c r="AU117" s="250" t="s">
        <v>86</v>
      </c>
      <c r="AV117" s="13" t="s">
        <v>86</v>
      </c>
      <c r="AW117" s="13" t="s">
        <v>39</v>
      </c>
      <c r="AX117" s="13" t="s">
        <v>78</v>
      </c>
      <c r="AY117" s="250" t="s">
        <v>127</v>
      </c>
    </row>
    <row r="118" s="13" customFormat="1">
      <c r="B118" s="241"/>
      <c r="C118" s="242"/>
      <c r="D118" s="220" t="s">
        <v>135</v>
      </c>
      <c r="E118" s="243" t="s">
        <v>33</v>
      </c>
      <c r="F118" s="244" t="s">
        <v>662</v>
      </c>
      <c r="G118" s="242"/>
      <c r="H118" s="243" t="s">
        <v>33</v>
      </c>
      <c r="I118" s="245"/>
      <c r="J118" s="242"/>
      <c r="K118" s="242"/>
      <c r="L118" s="246"/>
      <c r="M118" s="247"/>
      <c r="N118" s="248"/>
      <c r="O118" s="248"/>
      <c r="P118" s="248"/>
      <c r="Q118" s="248"/>
      <c r="R118" s="248"/>
      <c r="S118" s="248"/>
      <c r="T118" s="249"/>
      <c r="AT118" s="250" t="s">
        <v>135</v>
      </c>
      <c r="AU118" s="250" t="s">
        <v>86</v>
      </c>
      <c r="AV118" s="13" t="s">
        <v>86</v>
      </c>
      <c r="AW118" s="13" t="s">
        <v>39</v>
      </c>
      <c r="AX118" s="13" t="s">
        <v>78</v>
      </c>
      <c r="AY118" s="250" t="s">
        <v>127</v>
      </c>
    </row>
    <row r="119" s="13" customFormat="1">
      <c r="B119" s="241"/>
      <c r="C119" s="242"/>
      <c r="D119" s="220" t="s">
        <v>135</v>
      </c>
      <c r="E119" s="243" t="s">
        <v>33</v>
      </c>
      <c r="F119" s="244" t="s">
        <v>663</v>
      </c>
      <c r="G119" s="242"/>
      <c r="H119" s="243" t="s">
        <v>33</v>
      </c>
      <c r="I119" s="245"/>
      <c r="J119" s="242"/>
      <c r="K119" s="242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135</v>
      </c>
      <c r="AU119" s="250" t="s">
        <v>86</v>
      </c>
      <c r="AV119" s="13" t="s">
        <v>86</v>
      </c>
      <c r="AW119" s="13" t="s">
        <v>39</v>
      </c>
      <c r="AX119" s="13" t="s">
        <v>78</v>
      </c>
      <c r="AY119" s="250" t="s">
        <v>127</v>
      </c>
    </row>
    <row r="120" s="13" customFormat="1">
      <c r="B120" s="241"/>
      <c r="C120" s="242"/>
      <c r="D120" s="220" t="s">
        <v>135</v>
      </c>
      <c r="E120" s="243" t="s">
        <v>33</v>
      </c>
      <c r="F120" s="244" t="s">
        <v>664</v>
      </c>
      <c r="G120" s="242"/>
      <c r="H120" s="243" t="s">
        <v>33</v>
      </c>
      <c r="I120" s="245"/>
      <c r="J120" s="242"/>
      <c r="K120" s="242"/>
      <c r="L120" s="246"/>
      <c r="M120" s="247"/>
      <c r="N120" s="248"/>
      <c r="O120" s="248"/>
      <c r="P120" s="248"/>
      <c r="Q120" s="248"/>
      <c r="R120" s="248"/>
      <c r="S120" s="248"/>
      <c r="T120" s="249"/>
      <c r="AT120" s="250" t="s">
        <v>135</v>
      </c>
      <c r="AU120" s="250" t="s">
        <v>86</v>
      </c>
      <c r="AV120" s="13" t="s">
        <v>86</v>
      </c>
      <c r="AW120" s="13" t="s">
        <v>39</v>
      </c>
      <c r="AX120" s="13" t="s">
        <v>78</v>
      </c>
      <c r="AY120" s="250" t="s">
        <v>127</v>
      </c>
    </row>
    <row r="121" s="13" customFormat="1">
      <c r="B121" s="241"/>
      <c r="C121" s="242"/>
      <c r="D121" s="220" t="s">
        <v>135</v>
      </c>
      <c r="E121" s="243" t="s">
        <v>33</v>
      </c>
      <c r="F121" s="244" t="s">
        <v>665</v>
      </c>
      <c r="G121" s="242"/>
      <c r="H121" s="243" t="s">
        <v>33</v>
      </c>
      <c r="I121" s="245"/>
      <c r="J121" s="242"/>
      <c r="K121" s="242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135</v>
      </c>
      <c r="AU121" s="250" t="s">
        <v>86</v>
      </c>
      <c r="AV121" s="13" t="s">
        <v>86</v>
      </c>
      <c r="AW121" s="13" t="s">
        <v>39</v>
      </c>
      <c r="AX121" s="13" t="s">
        <v>78</v>
      </c>
      <c r="AY121" s="250" t="s">
        <v>127</v>
      </c>
    </row>
    <row r="122" s="11" customFormat="1">
      <c r="B122" s="218"/>
      <c r="C122" s="219"/>
      <c r="D122" s="220" t="s">
        <v>135</v>
      </c>
      <c r="E122" s="221" t="s">
        <v>33</v>
      </c>
      <c r="F122" s="222" t="s">
        <v>627</v>
      </c>
      <c r="G122" s="219"/>
      <c r="H122" s="223">
        <v>1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135</v>
      </c>
      <c r="AU122" s="229" t="s">
        <v>86</v>
      </c>
      <c r="AV122" s="11" t="s">
        <v>89</v>
      </c>
      <c r="AW122" s="11" t="s">
        <v>39</v>
      </c>
      <c r="AX122" s="11" t="s">
        <v>78</v>
      </c>
      <c r="AY122" s="229" t="s">
        <v>127</v>
      </c>
    </row>
    <row r="123" s="12" customFormat="1">
      <c r="B123" s="230"/>
      <c r="C123" s="231"/>
      <c r="D123" s="220" t="s">
        <v>135</v>
      </c>
      <c r="E123" s="232" t="s">
        <v>33</v>
      </c>
      <c r="F123" s="233" t="s">
        <v>137</v>
      </c>
      <c r="G123" s="231"/>
      <c r="H123" s="234">
        <v>1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AT123" s="240" t="s">
        <v>135</v>
      </c>
      <c r="AU123" s="240" t="s">
        <v>86</v>
      </c>
      <c r="AV123" s="12" t="s">
        <v>133</v>
      </c>
      <c r="AW123" s="12" t="s">
        <v>39</v>
      </c>
      <c r="AX123" s="12" t="s">
        <v>86</v>
      </c>
      <c r="AY123" s="240" t="s">
        <v>127</v>
      </c>
    </row>
    <row r="124" s="1" customFormat="1" ht="16.5" customHeight="1">
      <c r="B124" s="38"/>
      <c r="C124" s="206" t="s">
        <v>185</v>
      </c>
      <c r="D124" s="206" t="s">
        <v>129</v>
      </c>
      <c r="E124" s="207" t="s">
        <v>8</v>
      </c>
      <c r="F124" s="208" t="s">
        <v>666</v>
      </c>
      <c r="G124" s="209" t="s">
        <v>132</v>
      </c>
      <c r="H124" s="210">
        <v>1</v>
      </c>
      <c r="I124" s="211"/>
      <c r="J124" s="212">
        <f>ROUND(I124*H124,2)</f>
        <v>0</v>
      </c>
      <c r="K124" s="208" t="s">
        <v>33</v>
      </c>
      <c r="L124" s="43"/>
      <c r="M124" s="213" t="s">
        <v>33</v>
      </c>
      <c r="N124" s="214" t="s">
        <v>49</v>
      </c>
      <c r="O124" s="79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AR124" s="16" t="s">
        <v>133</v>
      </c>
      <c r="AT124" s="16" t="s">
        <v>129</v>
      </c>
      <c r="AU124" s="16" t="s">
        <v>86</v>
      </c>
      <c r="AY124" s="16" t="s">
        <v>127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86</v>
      </c>
      <c r="BK124" s="217">
        <f>ROUND(I124*H124,2)</f>
        <v>0</v>
      </c>
      <c r="BL124" s="16" t="s">
        <v>133</v>
      </c>
      <c r="BM124" s="16" t="s">
        <v>667</v>
      </c>
    </row>
    <row r="125" s="11" customFormat="1">
      <c r="B125" s="218"/>
      <c r="C125" s="219"/>
      <c r="D125" s="220" t="s">
        <v>135</v>
      </c>
      <c r="E125" s="221" t="s">
        <v>33</v>
      </c>
      <c r="F125" s="222" t="s">
        <v>627</v>
      </c>
      <c r="G125" s="219"/>
      <c r="H125" s="223">
        <v>1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135</v>
      </c>
      <c r="AU125" s="229" t="s">
        <v>86</v>
      </c>
      <c r="AV125" s="11" t="s">
        <v>89</v>
      </c>
      <c r="AW125" s="11" t="s">
        <v>39</v>
      </c>
      <c r="AX125" s="11" t="s">
        <v>78</v>
      </c>
      <c r="AY125" s="229" t="s">
        <v>127</v>
      </c>
    </row>
    <row r="126" s="12" customFormat="1">
      <c r="B126" s="230"/>
      <c r="C126" s="231"/>
      <c r="D126" s="220" t="s">
        <v>135</v>
      </c>
      <c r="E126" s="232" t="s">
        <v>33</v>
      </c>
      <c r="F126" s="233" t="s">
        <v>137</v>
      </c>
      <c r="G126" s="231"/>
      <c r="H126" s="234">
        <v>1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135</v>
      </c>
      <c r="AU126" s="240" t="s">
        <v>86</v>
      </c>
      <c r="AV126" s="12" t="s">
        <v>133</v>
      </c>
      <c r="AW126" s="12" t="s">
        <v>39</v>
      </c>
      <c r="AX126" s="12" t="s">
        <v>86</v>
      </c>
      <c r="AY126" s="240" t="s">
        <v>127</v>
      </c>
    </row>
    <row r="127" s="1" customFormat="1" ht="16.5" customHeight="1">
      <c r="B127" s="38"/>
      <c r="C127" s="206" t="s">
        <v>189</v>
      </c>
      <c r="D127" s="206" t="s">
        <v>129</v>
      </c>
      <c r="E127" s="207" t="s">
        <v>226</v>
      </c>
      <c r="F127" s="208" t="s">
        <v>668</v>
      </c>
      <c r="G127" s="209" t="s">
        <v>132</v>
      </c>
      <c r="H127" s="210">
        <v>1</v>
      </c>
      <c r="I127" s="211"/>
      <c r="J127" s="212">
        <f>ROUND(I127*H127,2)</f>
        <v>0</v>
      </c>
      <c r="K127" s="208" t="s">
        <v>33</v>
      </c>
      <c r="L127" s="43"/>
      <c r="M127" s="213" t="s">
        <v>33</v>
      </c>
      <c r="N127" s="214" t="s">
        <v>49</v>
      </c>
      <c r="O127" s="79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AR127" s="16" t="s">
        <v>133</v>
      </c>
      <c r="AT127" s="16" t="s">
        <v>129</v>
      </c>
      <c r="AU127" s="16" t="s">
        <v>86</v>
      </c>
      <c r="AY127" s="16" t="s">
        <v>127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86</v>
      </c>
      <c r="BK127" s="217">
        <f>ROUND(I127*H127,2)</f>
        <v>0</v>
      </c>
      <c r="BL127" s="16" t="s">
        <v>133</v>
      </c>
      <c r="BM127" s="16" t="s">
        <v>669</v>
      </c>
    </row>
    <row r="128" s="13" customFormat="1">
      <c r="B128" s="241"/>
      <c r="C128" s="242"/>
      <c r="D128" s="220" t="s">
        <v>135</v>
      </c>
      <c r="E128" s="243" t="s">
        <v>33</v>
      </c>
      <c r="F128" s="244" t="s">
        <v>670</v>
      </c>
      <c r="G128" s="242"/>
      <c r="H128" s="243" t="s">
        <v>33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AT128" s="250" t="s">
        <v>135</v>
      </c>
      <c r="AU128" s="250" t="s">
        <v>86</v>
      </c>
      <c r="AV128" s="13" t="s">
        <v>86</v>
      </c>
      <c r="AW128" s="13" t="s">
        <v>39</v>
      </c>
      <c r="AX128" s="13" t="s">
        <v>78</v>
      </c>
      <c r="AY128" s="250" t="s">
        <v>127</v>
      </c>
    </row>
    <row r="129" s="11" customFormat="1">
      <c r="B129" s="218"/>
      <c r="C129" s="219"/>
      <c r="D129" s="220" t="s">
        <v>135</v>
      </c>
      <c r="E129" s="221" t="s">
        <v>33</v>
      </c>
      <c r="F129" s="222" t="s">
        <v>627</v>
      </c>
      <c r="G129" s="219"/>
      <c r="H129" s="223">
        <v>1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135</v>
      </c>
      <c r="AU129" s="229" t="s">
        <v>86</v>
      </c>
      <c r="AV129" s="11" t="s">
        <v>89</v>
      </c>
      <c r="AW129" s="11" t="s">
        <v>39</v>
      </c>
      <c r="AX129" s="11" t="s">
        <v>78</v>
      </c>
      <c r="AY129" s="229" t="s">
        <v>127</v>
      </c>
    </row>
    <row r="130" s="12" customFormat="1">
      <c r="B130" s="230"/>
      <c r="C130" s="231"/>
      <c r="D130" s="220" t="s">
        <v>135</v>
      </c>
      <c r="E130" s="232" t="s">
        <v>33</v>
      </c>
      <c r="F130" s="233" t="s">
        <v>137</v>
      </c>
      <c r="G130" s="231"/>
      <c r="H130" s="234">
        <v>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135</v>
      </c>
      <c r="AU130" s="240" t="s">
        <v>86</v>
      </c>
      <c r="AV130" s="12" t="s">
        <v>133</v>
      </c>
      <c r="AW130" s="12" t="s">
        <v>39</v>
      </c>
      <c r="AX130" s="12" t="s">
        <v>86</v>
      </c>
      <c r="AY130" s="240" t="s">
        <v>127</v>
      </c>
    </row>
    <row r="131" s="1" customFormat="1" ht="16.5" customHeight="1">
      <c r="B131" s="38"/>
      <c r="C131" s="206" t="s">
        <v>194</v>
      </c>
      <c r="D131" s="206" t="s">
        <v>129</v>
      </c>
      <c r="E131" s="207" t="s">
        <v>237</v>
      </c>
      <c r="F131" s="208" t="s">
        <v>671</v>
      </c>
      <c r="G131" s="209" t="s">
        <v>132</v>
      </c>
      <c r="H131" s="210">
        <v>1</v>
      </c>
      <c r="I131" s="211"/>
      <c r="J131" s="212">
        <f>ROUND(I131*H131,2)</f>
        <v>0</v>
      </c>
      <c r="K131" s="208" t="s">
        <v>33</v>
      </c>
      <c r="L131" s="43"/>
      <c r="M131" s="213" t="s">
        <v>33</v>
      </c>
      <c r="N131" s="214" t="s">
        <v>49</v>
      </c>
      <c r="O131" s="79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AR131" s="16" t="s">
        <v>133</v>
      </c>
      <c r="AT131" s="16" t="s">
        <v>129</v>
      </c>
      <c r="AU131" s="16" t="s">
        <v>86</v>
      </c>
      <c r="AY131" s="16" t="s">
        <v>127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86</v>
      </c>
      <c r="BK131" s="217">
        <f>ROUND(I131*H131,2)</f>
        <v>0</v>
      </c>
      <c r="BL131" s="16" t="s">
        <v>133</v>
      </c>
      <c r="BM131" s="16" t="s">
        <v>672</v>
      </c>
    </row>
    <row r="132" s="13" customFormat="1">
      <c r="B132" s="241"/>
      <c r="C132" s="242"/>
      <c r="D132" s="220" t="s">
        <v>135</v>
      </c>
      <c r="E132" s="243" t="s">
        <v>33</v>
      </c>
      <c r="F132" s="244" t="s">
        <v>288</v>
      </c>
      <c r="G132" s="242"/>
      <c r="H132" s="243" t="s">
        <v>33</v>
      </c>
      <c r="I132" s="245"/>
      <c r="J132" s="242"/>
      <c r="K132" s="242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135</v>
      </c>
      <c r="AU132" s="250" t="s">
        <v>86</v>
      </c>
      <c r="AV132" s="13" t="s">
        <v>86</v>
      </c>
      <c r="AW132" s="13" t="s">
        <v>39</v>
      </c>
      <c r="AX132" s="13" t="s">
        <v>78</v>
      </c>
      <c r="AY132" s="250" t="s">
        <v>127</v>
      </c>
    </row>
    <row r="133" s="13" customFormat="1">
      <c r="B133" s="241"/>
      <c r="C133" s="242"/>
      <c r="D133" s="220" t="s">
        <v>135</v>
      </c>
      <c r="E133" s="243" t="s">
        <v>33</v>
      </c>
      <c r="F133" s="244" t="s">
        <v>673</v>
      </c>
      <c r="G133" s="242"/>
      <c r="H133" s="243" t="s">
        <v>33</v>
      </c>
      <c r="I133" s="245"/>
      <c r="J133" s="242"/>
      <c r="K133" s="242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135</v>
      </c>
      <c r="AU133" s="250" t="s">
        <v>86</v>
      </c>
      <c r="AV133" s="13" t="s">
        <v>86</v>
      </c>
      <c r="AW133" s="13" t="s">
        <v>39</v>
      </c>
      <c r="AX133" s="13" t="s">
        <v>78</v>
      </c>
      <c r="AY133" s="250" t="s">
        <v>127</v>
      </c>
    </row>
    <row r="134" s="13" customFormat="1">
      <c r="B134" s="241"/>
      <c r="C134" s="242"/>
      <c r="D134" s="220" t="s">
        <v>135</v>
      </c>
      <c r="E134" s="243" t="s">
        <v>33</v>
      </c>
      <c r="F134" s="244" t="s">
        <v>674</v>
      </c>
      <c r="G134" s="242"/>
      <c r="H134" s="243" t="s">
        <v>33</v>
      </c>
      <c r="I134" s="245"/>
      <c r="J134" s="242"/>
      <c r="K134" s="242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135</v>
      </c>
      <c r="AU134" s="250" t="s">
        <v>86</v>
      </c>
      <c r="AV134" s="13" t="s">
        <v>86</v>
      </c>
      <c r="AW134" s="13" t="s">
        <v>39</v>
      </c>
      <c r="AX134" s="13" t="s">
        <v>78</v>
      </c>
      <c r="AY134" s="250" t="s">
        <v>127</v>
      </c>
    </row>
    <row r="135" s="13" customFormat="1">
      <c r="B135" s="241"/>
      <c r="C135" s="242"/>
      <c r="D135" s="220" t="s">
        <v>135</v>
      </c>
      <c r="E135" s="243" t="s">
        <v>33</v>
      </c>
      <c r="F135" s="244" t="s">
        <v>675</v>
      </c>
      <c r="G135" s="242"/>
      <c r="H135" s="243" t="s">
        <v>33</v>
      </c>
      <c r="I135" s="245"/>
      <c r="J135" s="242"/>
      <c r="K135" s="242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135</v>
      </c>
      <c r="AU135" s="250" t="s">
        <v>86</v>
      </c>
      <c r="AV135" s="13" t="s">
        <v>86</v>
      </c>
      <c r="AW135" s="13" t="s">
        <v>39</v>
      </c>
      <c r="AX135" s="13" t="s">
        <v>78</v>
      </c>
      <c r="AY135" s="250" t="s">
        <v>127</v>
      </c>
    </row>
    <row r="136" s="13" customFormat="1">
      <c r="B136" s="241"/>
      <c r="C136" s="242"/>
      <c r="D136" s="220" t="s">
        <v>135</v>
      </c>
      <c r="E136" s="243" t="s">
        <v>33</v>
      </c>
      <c r="F136" s="244" t="s">
        <v>676</v>
      </c>
      <c r="G136" s="242"/>
      <c r="H136" s="243" t="s">
        <v>33</v>
      </c>
      <c r="I136" s="245"/>
      <c r="J136" s="242"/>
      <c r="K136" s="242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135</v>
      </c>
      <c r="AU136" s="250" t="s">
        <v>86</v>
      </c>
      <c r="AV136" s="13" t="s">
        <v>86</v>
      </c>
      <c r="AW136" s="13" t="s">
        <v>39</v>
      </c>
      <c r="AX136" s="13" t="s">
        <v>78</v>
      </c>
      <c r="AY136" s="250" t="s">
        <v>127</v>
      </c>
    </row>
    <row r="137" s="11" customFormat="1">
      <c r="B137" s="218"/>
      <c r="C137" s="219"/>
      <c r="D137" s="220" t="s">
        <v>135</v>
      </c>
      <c r="E137" s="221" t="s">
        <v>33</v>
      </c>
      <c r="F137" s="222" t="s">
        <v>627</v>
      </c>
      <c r="G137" s="219"/>
      <c r="H137" s="223">
        <v>1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135</v>
      </c>
      <c r="AU137" s="229" t="s">
        <v>86</v>
      </c>
      <c r="AV137" s="11" t="s">
        <v>89</v>
      </c>
      <c r="AW137" s="11" t="s">
        <v>39</v>
      </c>
      <c r="AX137" s="11" t="s">
        <v>78</v>
      </c>
      <c r="AY137" s="229" t="s">
        <v>127</v>
      </c>
    </row>
    <row r="138" s="12" customFormat="1">
      <c r="B138" s="230"/>
      <c r="C138" s="231"/>
      <c r="D138" s="220" t="s">
        <v>135</v>
      </c>
      <c r="E138" s="232" t="s">
        <v>33</v>
      </c>
      <c r="F138" s="233" t="s">
        <v>137</v>
      </c>
      <c r="G138" s="231"/>
      <c r="H138" s="234">
        <v>1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135</v>
      </c>
      <c r="AU138" s="240" t="s">
        <v>86</v>
      </c>
      <c r="AV138" s="12" t="s">
        <v>133</v>
      </c>
      <c r="AW138" s="12" t="s">
        <v>39</v>
      </c>
      <c r="AX138" s="12" t="s">
        <v>86</v>
      </c>
      <c r="AY138" s="240" t="s">
        <v>127</v>
      </c>
    </row>
    <row r="139" s="1" customFormat="1" ht="16.5" customHeight="1">
      <c r="B139" s="38"/>
      <c r="C139" s="206" t="s">
        <v>199</v>
      </c>
      <c r="D139" s="206" t="s">
        <v>129</v>
      </c>
      <c r="E139" s="207" t="s">
        <v>243</v>
      </c>
      <c r="F139" s="208" t="s">
        <v>677</v>
      </c>
      <c r="G139" s="209" t="s">
        <v>132</v>
      </c>
      <c r="H139" s="210">
        <v>1</v>
      </c>
      <c r="I139" s="211"/>
      <c r="J139" s="212">
        <f>ROUND(I139*H139,2)</f>
        <v>0</v>
      </c>
      <c r="K139" s="208" t="s">
        <v>33</v>
      </c>
      <c r="L139" s="43"/>
      <c r="M139" s="213" t="s">
        <v>33</v>
      </c>
      <c r="N139" s="214" t="s">
        <v>49</v>
      </c>
      <c r="O139" s="7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AR139" s="16" t="s">
        <v>133</v>
      </c>
      <c r="AT139" s="16" t="s">
        <v>129</v>
      </c>
      <c r="AU139" s="16" t="s">
        <v>86</v>
      </c>
      <c r="AY139" s="16" t="s">
        <v>127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86</v>
      </c>
      <c r="BK139" s="217">
        <f>ROUND(I139*H139,2)</f>
        <v>0</v>
      </c>
      <c r="BL139" s="16" t="s">
        <v>133</v>
      </c>
      <c r="BM139" s="16" t="s">
        <v>678</v>
      </c>
    </row>
    <row r="140" s="11" customFormat="1">
      <c r="B140" s="218"/>
      <c r="C140" s="219"/>
      <c r="D140" s="220" t="s">
        <v>135</v>
      </c>
      <c r="E140" s="221" t="s">
        <v>33</v>
      </c>
      <c r="F140" s="222" t="s">
        <v>627</v>
      </c>
      <c r="G140" s="219"/>
      <c r="H140" s="223">
        <v>1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135</v>
      </c>
      <c r="AU140" s="229" t="s">
        <v>86</v>
      </c>
      <c r="AV140" s="11" t="s">
        <v>89</v>
      </c>
      <c r="AW140" s="11" t="s">
        <v>39</v>
      </c>
      <c r="AX140" s="11" t="s">
        <v>78</v>
      </c>
      <c r="AY140" s="229" t="s">
        <v>127</v>
      </c>
    </row>
    <row r="141" s="12" customFormat="1">
      <c r="B141" s="230"/>
      <c r="C141" s="231"/>
      <c r="D141" s="220" t="s">
        <v>135</v>
      </c>
      <c r="E141" s="232" t="s">
        <v>33</v>
      </c>
      <c r="F141" s="233" t="s">
        <v>137</v>
      </c>
      <c r="G141" s="231"/>
      <c r="H141" s="234">
        <v>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135</v>
      </c>
      <c r="AU141" s="240" t="s">
        <v>86</v>
      </c>
      <c r="AV141" s="12" t="s">
        <v>133</v>
      </c>
      <c r="AW141" s="12" t="s">
        <v>39</v>
      </c>
      <c r="AX141" s="12" t="s">
        <v>86</v>
      </c>
      <c r="AY141" s="240" t="s">
        <v>127</v>
      </c>
    </row>
    <row r="142" s="1" customFormat="1" ht="16.5" customHeight="1">
      <c r="B142" s="38"/>
      <c r="C142" s="206" t="s">
        <v>205</v>
      </c>
      <c r="D142" s="206" t="s">
        <v>129</v>
      </c>
      <c r="E142" s="207" t="s">
        <v>7</v>
      </c>
      <c r="F142" s="208" t="s">
        <v>679</v>
      </c>
      <c r="G142" s="209" t="s">
        <v>132</v>
      </c>
      <c r="H142" s="210">
        <v>1</v>
      </c>
      <c r="I142" s="211"/>
      <c r="J142" s="212">
        <f>ROUND(I142*H142,2)</f>
        <v>0</v>
      </c>
      <c r="K142" s="208" t="s">
        <v>33</v>
      </c>
      <c r="L142" s="43"/>
      <c r="M142" s="213" t="s">
        <v>33</v>
      </c>
      <c r="N142" s="214" t="s">
        <v>49</v>
      </c>
      <c r="O142" s="79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AR142" s="16" t="s">
        <v>133</v>
      </c>
      <c r="AT142" s="16" t="s">
        <v>129</v>
      </c>
      <c r="AU142" s="16" t="s">
        <v>86</v>
      </c>
      <c r="AY142" s="16" t="s">
        <v>127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86</v>
      </c>
      <c r="BK142" s="217">
        <f>ROUND(I142*H142,2)</f>
        <v>0</v>
      </c>
      <c r="BL142" s="16" t="s">
        <v>133</v>
      </c>
      <c r="BM142" s="16" t="s">
        <v>680</v>
      </c>
    </row>
    <row r="143" s="13" customFormat="1">
      <c r="B143" s="241"/>
      <c r="C143" s="242"/>
      <c r="D143" s="220" t="s">
        <v>135</v>
      </c>
      <c r="E143" s="243" t="s">
        <v>33</v>
      </c>
      <c r="F143" s="244" t="s">
        <v>681</v>
      </c>
      <c r="G143" s="242"/>
      <c r="H143" s="243" t="s">
        <v>33</v>
      </c>
      <c r="I143" s="245"/>
      <c r="J143" s="242"/>
      <c r="K143" s="242"/>
      <c r="L143" s="246"/>
      <c r="M143" s="247"/>
      <c r="N143" s="248"/>
      <c r="O143" s="248"/>
      <c r="P143" s="248"/>
      <c r="Q143" s="248"/>
      <c r="R143" s="248"/>
      <c r="S143" s="248"/>
      <c r="T143" s="249"/>
      <c r="AT143" s="250" t="s">
        <v>135</v>
      </c>
      <c r="AU143" s="250" t="s">
        <v>86</v>
      </c>
      <c r="AV143" s="13" t="s">
        <v>86</v>
      </c>
      <c r="AW143" s="13" t="s">
        <v>39</v>
      </c>
      <c r="AX143" s="13" t="s">
        <v>78</v>
      </c>
      <c r="AY143" s="250" t="s">
        <v>127</v>
      </c>
    </row>
    <row r="144" s="11" customFormat="1">
      <c r="B144" s="218"/>
      <c r="C144" s="219"/>
      <c r="D144" s="220" t="s">
        <v>135</v>
      </c>
      <c r="E144" s="221" t="s">
        <v>33</v>
      </c>
      <c r="F144" s="222" t="s">
        <v>627</v>
      </c>
      <c r="G144" s="219"/>
      <c r="H144" s="223">
        <v>1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135</v>
      </c>
      <c r="AU144" s="229" t="s">
        <v>86</v>
      </c>
      <c r="AV144" s="11" t="s">
        <v>89</v>
      </c>
      <c r="AW144" s="11" t="s">
        <v>39</v>
      </c>
      <c r="AX144" s="11" t="s">
        <v>78</v>
      </c>
      <c r="AY144" s="229" t="s">
        <v>127</v>
      </c>
    </row>
    <row r="145" s="12" customFormat="1">
      <c r="B145" s="230"/>
      <c r="C145" s="231"/>
      <c r="D145" s="220" t="s">
        <v>135</v>
      </c>
      <c r="E145" s="232" t="s">
        <v>33</v>
      </c>
      <c r="F145" s="233" t="s">
        <v>137</v>
      </c>
      <c r="G145" s="231"/>
      <c r="H145" s="234">
        <v>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135</v>
      </c>
      <c r="AU145" s="240" t="s">
        <v>86</v>
      </c>
      <c r="AV145" s="12" t="s">
        <v>133</v>
      </c>
      <c r="AW145" s="12" t="s">
        <v>39</v>
      </c>
      <c r="AX145" s="12" t="s">
        <v>86</v>
      </c>
      <c r="AY145" s="240" t="s">
        <v>127</v>
      </c>
    </row>
    <row r="146" s="1" customFormat="1" ht="16.5" customHeight="1">
      <c r="B146" s="38"/>
      <c r="C146" s="206" t="s">
        <v>210</v>
      </c>
      <c r="D146" s="206" t="s">
        <v>129</v>
      </c>
      <c r="E146" s="207" t="s">
        <v>253</v>
      </c>
      <c r="F146" s="208" t="s">
        <v>682</v>
      </c>
      <c r="G146" s="209" t="s">
        <v>132</v>
      </c>
      <c r="H146" s="210">
        <v>1</v>
      </c>
      <c r="I146" s="211"/>
      <c r="J146" s="212">
        <f>ROUND(I146*H146,2)</f>
        <v>0</v>
      </c>
      <c r="K146" s="208" t="s">
        <v>33</v>
      </c>
      <c r="L146" s="43"/>
      <c r="M146" s="213" t="s">
        <v>33</v>
      </c>
      <c r="N146" s="214" t="s">
        <v>49</v>
      </c>
      <c r="O146" s="79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AR146" s="16" t="s">
        <v>133</v>
      </c>
      <c r="AT146" s="16" t="s">
        <v>129</v>
      </c>
      <c r="AU146" s="16" t="s">
        <v>86</v>
      </c>
      <c r="AY146" s="16" t="s">
        <v>127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86</v>
      </c>
      <c r="BK146" s="217">
        <f>ROUND(I146*H146,2)</f>
        <v>0</v>
      </c>
      <c r="BL146" s="16" t="s">
        <v>133</v>
      </c>
      <c r="BM146" s="16" t="s">
        <v>683</v>
      </c>
    </row>
    <row r="147" s="13" customFormat="1">
      <c r="B147" s="241"/>
      <c r="C147" s="242"/>
      <c r="D147" s="220" t="s">
        <v>135</v>
      </c>
      <c r="E147" s="243" t="s">
        <v>33</v>
      </c>
      <c r="F147" s="244" t="s">
        <v>684</v>
      </c>
      <c r="G147" s="242"/>
      <c r="H147" s="243" t="s">
        <v>33</v>
      </c>
      <c r="I147" s="245"/>
      <c r="J147" s="242"/>
      <c r="K147" s="242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135</v>
      </c>
      <c r="AU147" s="250" t="s">
        <v>86</v>
      </c>
      <c r="AV147" s="13" t="s">
        <v>86</v>
      </c>
      <c r="AW147" s="13" t="s">
        <v>39</v>
      </c>
      <c r="AX147" s="13" t="s">
        <v>78</v>
      </c>
      <c r="AY147" s="250" t="s">
        <v>127</v>
      </c>
    </row>
    <row r="148" s="11" customFormat="1">
      <c r="B148" s="218"/>
      <c r="C148" s="219"/>
      <c r="D148" s="220" t="s">
        <v>135</v>
      </c>
      <c r="E148" s="221" t="s">
        <v>33</v>
      </c>
      <c r="F148" s="222" t="s">
        <v>627</v>
      </c>
      <c r="G148" s="219"/>
      <c r="H148" s="223">
        <v>1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135</v>
      </c>
      <c r="AU148" s="229" t="s">
        <v>86</v>
      </c>
      <c r="AV148" s="11" t="s">
        <v>89</v>
      </c>
      <c r="AW148" s="11" t="s">
        <v>39</v>
      </c>
      <c r="AX148" s="11" t="s">
        <v>78</v>
      </c>
      <c r="AY148" s="229" t="s">
        <v>127</v>
      </c>
    </row>
    <row r="149" s="12" customFormat="1">
      <c r="B149" s="230"/>
      <c r="C149" s="231"/>
      <c r="D149" s="220" t="s">
        <v>135</v>
      </c>
      <c r="E149" s="232" t="s">
        <v>33</v>
      </c>
      <c r="F149" s="233" t="s">
        <v>137</v>
      </c>
      <c r="G149" s="231"/>
      <c r="H149" s="234">
        <v>1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135</v>
      </c>
      <c r="AU149" s="240" t="s">
        <v>86</v>
      </c>
      <c r="AV149" s="12" t="s">
        <v>133</v>
      </c>
      <c r="AW149" s="12" t="s">
        <v>39</v>
      </c>
      <c r="AX149" s="12" t="s">
        <v>86</v>
      </c>
      <c r="AY149" s="240" t="s">
        <v>127</v>
      </c>
    </row>
    <row r="150" s="1" customFormat="1" ht="16.5" customHeight="1">
      <c r="B150" s="38"/>
      <c r="C150" s="206" t="s">
        <v>8</v>
      </c>
      <c r="D150" s="206" t="s">
        <v>129</v>
      </c>
      <c r="E150" s="207" t="s">
        <v>258</v>
      </c>
      <c r="F150" s="208" t="s">
        <v>685</v>
      </c>
      <c r="G150" s="209" t="s">
        <v>132</v>
      </c>
      <c r="H150" s="210">
        <v>1</v>
      </c>
      <c r="I150" s="211"/>
      <c r="J150" s="212">
        <f>ROUND(I150*H150,2)</f>
        <v>0</v>
      </c>
      <c r="K150" s="208" t="s">
        <v>33</v>
      </c>
      <c r="L150" s="43"/>
      <c r="M150" s="213" t="s">
        <v>33</v>
      </c>
      <c r="N150" s="214" t="s">
        <v>49</v>
      </c>
      <c r="O150" s="79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AR150" s="16" t="s">
        <v>133</v>
      </c>
      <c r="AT150" s="16" t="s">
        <v>129</v>
      </c>
      <c r="AU150" s="16" t="s">
        <v>86</v>
      </c>
      <c r="AY150" s="16" t="s">
        <v>127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86</v>
      </c>
      <c r="BK150" s="217">
        <f>ROUND(I150*H150,2)</f>
        <v>0</v>
      </c>
      <c r="BL150" s="16" t="s">
        <v>133</v>
      </c>
      <c r="BM150" s="16" t="s">
        <v>686</v>
      </c>
    </row>
    <row r="151" s="13" customFormat="1">
      <c r="B151" s="241"/>
      <c r="C151" s="242"/>
      <c r="D151" s="220" t="s">
        <v>135</v>
      </c>
      <c r="E151" s="243" t="s">
        <v>33</v>
      </c>
      <c r="F151" s="244" t="s">
        <v>687</v>
      </c>
      <c r="G151" s="242"/>
      <c r="H151" s="243" t="s">
        <v>33</v>
      </c>
      <c r="I151" s="245"/>
      <c r="J151" s="242"/>
      <c r="K151" s="242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135</v>
      </c>
      <c r="AU151" s="250" t="s">
        <v>86</v>
      </c>
      <c r="AV151" s="13" t="s">
        <v>86</v>
      </c>
      <c r="AW151" s="13" t="s">
        <v>39</v>
      </c>
      <c r="AX151" s="13" t="s">
        <v>78</v>
      </c>
      <c r="AY151" s="250" t="s">
        <v>127</v>
      </c>
    </row>
    <row r="152" s="13" customFormat="1">
      <c r="B152" s="241"/>
      <c r="C152" s="242"/>
      <c r="D152" s="220" t="s">
        <v>135</v>
      </c>
      <c r="E152" s="243" t="s">
        <v>33</v>
      </c>
      <c r="F152" s="244" t="s">
        <v>688</v>
      </c>
      <c r="G152" s="242"/>
      <c r="H152" s="243" t="s">
        <v>33</v>
      </c>
      <c r="I152" s="245"/>
      <c r="J152" s="242"/>
      <c r="K152" s="242"/>
      <c r="L152" s="246"/>
      <c r="M152" s="247"/>
      <c r="N152" s="248"/>
      <c r="O152" s="248"/>
      <c r="P152" s="248"/>
      <c r="Q152" s="248"/>
      <c r="R152" s="248"/>
      <c r="S152" s="248"/>
      <c r="T152" s="249"/>
      <c r="AT152" s="250" t="s">
        <v>135</v>
      </c>
      <c r="AU152" s="250" t="s">
        <v>86</v>
      </c>
      <c r="AV152" s="13" t="s">
        <v>86</v>
      </c>
      <c r="AW152" s="13" t="s">
        <v>39</v>
      </c>
      <c r="AX152" s="13" t="s">
        <v>78</v>
      </c>
      <c r="AY152" s="250" t="s">
        <v>127</v>
      </c>
    </row>
    <row r="153" s="13" customFormat="1">
      <c r="B153" s="241"/>
      <c r="C153" s="242"/>
      <c r="D153" s="220" t="s">
        <v>135</v>
      </c>
      <c r="E153" s="243" t="s">
        <v>33</v>
      </c>
      <c r="F153" s="244" t="s">
        <v>689</v>
      </c>
      <c r="G153" s="242"/>
      <c r="H153" s="243" t="s">
        <v>33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135</v>
      </c>
      <c r="AU153" s="250" t="s">
        <v>86</v>
      </c>
      <c r="AV153" s="13" t="s">
        <v>86</v>
      </c>
      <c r="AW153" s="13" t="s">
        <v>39</v>
      </c>
      <c r="AX153" s="13" t="s">
        <v>78</v>
      </c>
      <c r="AY153" s="250" t="s">
        <v>127</v>
      </c>
    </row>
    <row r="154" s="11" customFormat="1">
      <c r="B154" s="218"/>
      <c r="C154" s="219"/>
      <c r="D154" s="220" t="s">
        <v>135</v>
      </c>
      <c r="E154" s="221" t="s">
        <v>33</v>
      </c>
      <c r="F154" s="222" t="s">
        <v>627</v>
      </c>
      <c r="G154" s="219"/>
      <c r="H154" s="223">
        <v>1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135</v>
      </c>
      <c r="AU154" s="229" t="s">
        <v>86</v>
      </c>
      <c r="AV154" s="11" t="s">
        <v>89</v>
      </c>
      <c r="AW154" s="11" t="s">
        <v>39</v>
      </c>
      <c r="AX154" s="11" t="s">
        <v>78</v>
      </c>
      <c r="AY154" s="229" t="s">
        <v>127</v>
      </c>
    </row>
    <row r="155" s="12" customFormat="1">
      <c r="B155" s="230"/>
      <c r="C155" s="231"/>
      <c r="D155" s="220" t="s">
        <v>135</v>
      </c>
      <c r="E155" s="232" t="s">
        <v>33</v>
      </c>
      <c r="F155" s="233" t="s">
        <v>137</v>
      </c>
      <c r="G155" s="231"/>
      <c r="H155" s="234">
        <v>1</v>
      </c>
      <c r="I155" s="235"/>
      <c r="J155" s="231"/>
      <c r="K155" s="231"/>
      <c r="L155" s="236"/>
      <c r="M155" s="266"/>
      <c r="N155" s="267"/>
      <c r="O155" s="267"/>
      <c r="P155" s="267"/>
      <c r="Q155" s="267"/>
      <c r="R155" s="267"/>
      <c r="S155" s="267"/>
      <c r="T155" s="268"/>
      <c r="AT155" s="240" t="s">
        <v>135</v>
      </c>
      <c r="AU155" s="240" t="s">
        <v>86</v>
      </c>
      <c r="AV155" s="12" t="s">
        <v>133</v>
      </c>
      <c r="AW155" s="12" t="s">
        <v>39</v>
      </c>
      <c r="AX155" s="12" t="s">
        <v>86</v>
      </c>
      <c r="AY155" s="240" t="s">
        <v>127</v>
      </c>
    </row>
    <row r="156" s="1" customFormat="1" ht="6.96" customHeight="1">
      <c r="B156" s="57"/>
      <c r="C156" s="58"/>
      <c r="D156" s="58"/>
      <c r="E156" s="58"/>
      <c r="F156" s="58"/>
      <c r="G156" s="58"/>
      <c r="H156" s="58"/>
      <c r="I156" s="156"/>
      <c r="J156" s="58"/>
      <c r="K156" s="58"/>
      <c r="L156" s="43"/>
    </row>
  </sheetData>
  <sheetProtection sheet="1" autoFilter="0" formatColumns="0" formatRows="0" objects="1" scenarios="1" spinCount="100000" saltValue="hEkucmKCxjGdCknXJag4P6kJ/LGaYxz4nSxyYiInJE6x5xM9HVGAuGCJkX4tysCbBmrzvwaV7A49sN/HKExxpg==" hashValue="lPj2+MSgcpCCf8f9YHVDYnuot0fUp95i6WTIlUfVY/CGdRrV4IOQ2LSKrpe/B0MgTo3uIJkZsmW7a7zGVOFx/Q==" algorithmName="SHA-512" password="CC35"/>
  <autoFilter ref="C79:K15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9" customWidth="1"/>
    <col min="2" max="2" width="1.664063" style="269" customWidth="1"/>
    <col min="3" max="4" width="5" style="269" customWidth="1"/>
    <col min="5" max="5" width="11.67" style="269" customWidth="1"/>
    <col min="6" max="6" width="9.17" style="269" customWidth="1"/>
    <col min="7" max="7" width="5" style="269" customWidth="1"/>
    <col min="8" max="8" width="77.83" style="269" customWidth="1"/>
    <col min="9" max="10" width="20" style="269" customWidth="1"/>
    <col min="11" max="11" width="1.664063" style="269" customWidth="1"/>
  </cols>
  <sheetData>
    <row r="1" ht="37.5" customHeight="1"/>
    <row r="2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4" customFormat="1" ht="45" customHeight="1">
      <c r="B3" s="273"/>
      <c r="C3" s="274" t="s">
        <v>690</v>
      </c>
      <c r="D3" s="274"/>
      <c r="E3" s="274"/>
      <c r="F3" s="274"/>
      <c r="G3" s="274"/>
      <c r="H3" s="274"/>
      <c r="I3" s="274"/>
      <c r="J3" s="274"/>
      <c r="K3" s="275"/>
    </row>
    <row r="4" ht="25.5" customHeight="1">
      <c r="B4" s="276"/>
      <c r="C4" s="277" t="s">
        <v>691</v>
      </c>
      <c r="D4" s="277"/>
      <c r="E4" s="277"/>
      <c r="F4" s="277"/>
      <c r="G4" s="277"/>
      <c r="H4" s="277"/>
      <c r="I4" s="277"/>
      <c r="J4" s="277"/>
      <c r="K4" s="278"/>
    </row>
    <row r="5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ht="15" customHeight="1">
      <c r="B6" s="276"/>
      <c r="C6" s="280" t="s">
        <v>692</v>
      </c>
      <c r="D6" s="280"/>
      <c r="E6" s="280"/>
      <c r="F6" s="280"/>
      <c r="G6" s="280"/>
      <c r="H6" s="280"/>
      <c r="I6" s="280"/>
      <c r="J6" s="280"/>
      <c r="K6" s="278"/>
    </row>
    <row r="7" ht="15" customHeight="1">
      <c r="B7" s="281"/>
      <c r="C7" s="280" t="s">
        <v>693</v>
      </c>
      <c r="D7" s="280"/>
      <c r="E7" s="280"/>
      <c r="F7" s="280"/>
      <c r="G7" s="280"/>
      <c r="H7" s="280"/>
      <c r="I7" s="280"/>
      <c r="J7" s="280"/>
      <c r="K7" s="278"/>
    </row>
    <row r="8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ht="15" customHeight="1">
      <c r="B9" s="281"/>
      <c r="C9" s="280" t="s">
        <v>694</v>
      </c>
      <c r="D9" s="280"/>
      <c r="E9" s="280"/>
      <c r="F9" s="280"/>
      <c r="G9" s="280"/>
      <c r="H9" s="280"/>
      <c r="I9" s="280"/>
      <c r="J9" s="280"/>
      <c r="K9" s="278"/>
    </row>
    <row r="10" ht="15" customHeight="1">
      <c r="B10" s="281"/>
      <c r="C10" s="280"/>
      <c r="D10" s="280" t="s">
        <v>695</v>
      </c>
      <c r="E10" s="280"/>
      <c r="F10" s="280"/>
      <c r="G10" s="280"/>
      <c r="H10" s="280"/>
      <c r="I10" s="280"/>
      <c r="J10" s="280"/>
      <c r="K10" s="278"/>
    </row>
    <row r="11" ht="15" customHeight="1">
      <c r="B11" s="281"/>
      <c r="C11" s="282"/>
      <c r="D11" s="280" t="s">
        <v>696</v>
      </c>
      <c r="E11" s="280"/>
      <c r="F11" s="280"/>
      <c r="G11" s="280"/>
      <c r="H11" s="280"/>
      <c r="I11" s="280"/>
      <c r="J11" s="280"/>
      <c r="K11" s="278"/>
    </row>
    <row r="12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ht="15" customHeight="1">
      <c r="B13" s="281"/>
      <c r="C13" s="282"/>
      <c r="D13" s="283" t="s">
        <v>697</v>
      </c>
      <c r="E13" s="280"/>
      <c r="F13" s="280"/>
      <c r="G13" s="280"/>
      <c r="H13" s="280"/>
      <c r="I13" s="280"/>
      <c r="J13" s="280"/>
      <c r="K13" s="278"/>
    </row>
    <row r="14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ht="15" customHeight="1">
      <c r="B15" s="281"/>
      <c r="C15" s="282"/>
      <c r="D15" s="280" t="s">
        <v>698</v>
      </c>
      <c r="E15" s="280"/>
      <c r="F15" s="280"/>
      <c r="G15" s="280"/>
      <c r="H15" s="280"/>
      <c r="I15" s="280"/>
      <c r="J15" s="280"/>
      <c r="K15" s="278"/>
    </row>
    <row r="16" ht="15" customHeight="1">
      <c r="B16" s="281"/>
      <c r="C16" s="282"/>
      <c r="D16" s="280" t="s">
        <v>699</v>
      </c>
      <c r="E16" s="280"/>
      <c r="F16" s="280"/>
      <c r="G16" s="280"/>
      <c r="H16" s="280"/>
      <c r="I16" s="280"/>
      <c r="J16" s="280"/>
      <c r="K16" s="278"/>
    </row>
    <row r="17" ht="15" customHeight="1">
      <c r="B17" s="281"/>
      <c r="C17" s="282"/>
      <c r="D17" s="280" t="s">
        <v>700</v>
      </c>
      <c r="E17" s="280"/>
      <c r="F17" s="280"/>
      <c r="G17" s="280"/>
      <c r="H17" s="280"/>
      <c r="I17" s="280"/>
      <c r="J17" s="280"/>
      <c r="K17" s="278"/>
    </row>
    <row r="18" ht="15" customHeight="1">
      <c r="B18" s="281"/>
      <c r="C18" s="282"/>
      <c r="D18" s="282"/>
      <c r="E18" s="284" t="s">
        <v>701</v>
      </c>
      <c r="F18" s="280" t="s">
        <v>702</v>
      </c>
      <c r="G18" s="280"/>
      <c r="H18" s="280"/>
      <c r="I18" s="280"/>
      <c r="J18" s="280"/>
      <c r="K18" s="278"/>
    </row>
    <row r="19" ht="15" customHeight="1">
      <c r="B19" s="281"/>
      <c r="C19" s="282"/>
      <c r="D19" s="282"/>
      <c r="E19" s="284" t="s">
        <v>85</v>
      </c>
      <c r="F19" s="280" t="s">
        <v>703</v>
      </c>
      <c r="G19" s="280"/>
      <c r="H19" s="280"/>
      <c r="I19" s="280"/>
      <c r="J19" s="280"/>
      <c r="K19" s="278"/>
    </row>
    <row r="20" ht="15" customHeight="1">
      <c r="B20" s="281"/>
      <c r="C20" s="282"/>
      <c r="D20" s="282"/>
      <c r="E20" s="284" t="s">
        <v>704</v>
      </c>
      <c r="F20" s="280" t="s">
        <v>705</v>
      </c>
      <c r="G20" s="280"/>
      <c r="H20" s="280"/>
      <c r="I20" s="280"/>
      <c r="J20" s="280"/>
      <c r="K20" s="278"/>
    </row>
    <row r="21" ht="15" customHeight="1">
      <c r="B21" s="281"/>
      <c r="C21" s="282"/>
      <c r="D21" s="282"/>
      <c r="E21" s="284" t="s">
        <v>94</v>
      </c>
      <c r="F21" s="280" t="s">
        <v>95</v>
      </c>
      <c r="G21" s="280"/>
      <c r="H21" s="280"/>
      <c r="I21" s="280"/>
      <c r="J21" s="280"/>
      <c r="K21" s="278"/>
    </row>
    <row r="22" ht="15" customHeight="1">
      <c r="B22" s="281"/>
      <c r="C22" s="282"/>
      <c r="D22" s="282"/>
      <c r="E22" s="284" t="s">
        <v>706</v>
      </c>
      <c r="F22" s="280" t="s">
        <v>707</v>
      </c>
      <c r="G22" s="280"/>
      <c r="H22" s="280"/>
      <c r="I22" s="280"/>
      <c r="J22" s="280"/>
      <c r="K22" s="278"/>
    </row>
    <row r="23" ht="15" customHeight="1">
      <c r="B23" s="281"/>
      <c r="C23" s="282"/>
      <c r="D23" s="282"/>
      <c r="E23" s="284" t="s">
        <v>708</v>
      </c>
      <c r="F23" s="280" t="s">
        <v>709</v>
      </c>
      <c r="G23" s="280"/>
      <c r="H23" s="280"/>
      <c r="I23" s="280"/>
      <c r="J23" s="280"/>
      <c r="K23" s="278"/>
    </row>
    <row r="24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ht="15" customHeight="1">
      <c r="B25" s="281"/>
      <c r="C25" s="280" t="s">
        <v>710</v>
      </c>
      <c r="D25" s="280"/>
      <c r="E25" s="280"/>
      <c r="F25" s="280"/>
      <c r="G25" s="280"/>
      <c r="H25" s="280"/>
      <c r="I25" s="280"/>
      <c r="J25" s="280"/>
      <c r="K25" s="278"/>
    </row>
    <row r="26" ht="15" customHeight="1">
      <c r="B26" s="281"/>
      <c r="C26" s="280" t="s">
        <v>711</v>
      </c>
      <c r="D26" s="280"/>
      <c r="E26" s="280"/>
      <c r="F26" s="280"/>
      <c r="G26" s="280"/>
      <c r="H26" s="280"/>
      <c r="I26" s="280"/>
      <c r="J26" s="280"/>
      <c r="K26" s="278"/>
    </row>
    <row r="27" ht="15" customHeight="1">
      <c r="B27" s="281"/>
      <c r="C27" s="280"/>
      <c r="D27" s="280" t="s">
        <v>712</v>
      </c>
      <c r="E27" s="280"/>
      <c r="F27" s="280"/>
      <c r="G27" s="280"/>
      <c r="H27" s="280"/>
      <c r="I27" s="280"/>
      <c r="J27" s="280"/>
      <c r="K27" s="278"/>
    </row>
    <row r="28" ht="15" customHeight="1">
      <c r="B28" s="281"/>
      <c r="C28" s="282"/>
      <c r="D28" s="280" t="s">
        <v>713</v>
      </c>
      <c r="E28" s="280"/>
      <c r="F28" s="280"/>
      <c r="G28" s="280"/>
      <c r="H28" s="280"/>
      <c r="I28" s="280"/>
      <c r="J28" s="280"/>
      <c r="K28" s="278"/>
    </row>
    <row r="29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ht="15" customHeight="1">
      <c r="B30" s="281"/>
      <c r="C30" s="282"/>
      <c r="D30" s="280" t="s">
        <v>714</v>
      </c>
      <c r="E30" s="280"/>
      <c r="F30" s="280"/>
      <c r="G30" s="280"/>
      <c r="H30" s="280"/>
      <c r="I30" s="280"/>
      <c r="J30" s="280"/>
      <c r="K30" s="278"/>
    </row>
    <row r="31" ht="15" customHeight="1">
      <c r="B31" s="281"/>
      <c r="C31" s="282"/>
      <c r="D31" s="280" t="s">
        <v>715</v>
      </c>
      <c r="E31" s="280"/>
      <c r="F31" s="280"/>
      <c r="G31" s="280"/>
      <c r="H31" s="280"/>
      <c r="I31" s="280"/>
      <c r="J31" s="280"/>
      <c r="K31" s="278"/>
    </row>
    <row r="32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ht="15" customHeight="1">
      <c r="B33" s="281"/>
      <c r="C33" s="282"/>
      <c r="D33" s="280" t="s">
        <v>716</v>
      </c>
      <c r="E33" s="280"/>
      <c r="F33" s="280"/>
      <c r="G33" s="280"/>
      <c r="H33" s="280"/>
      <c r="I33" s="280"/>
      <c r="J33" s="280"/>
      <c r="K33" s="278"/>
    </row>
    <row r="34" ht="15" customHeight="1">
      <c r="B34" s="281"/>
      <c r="C34" s="282"/>
      <c r="D34" s="280" t="s">
        <v>717</v>
      </c>
      <c r="E34" s="280"/>
      <c r="F34" s="280"/>
      <c r="G34" s="280"/>
      <c r="H34" s="280"/>
      <c r="I34" s="280"/>
      <c r="J34" s="280"/>
      <c r="K34" s="278"/>
    </row>
    <row r="35" ht="15" customHeight="1">
      <c r="B35" s="281"/>
      <c r="C35" s="282"/>
      <c r="D35" s="280" t="s">
        <v>718</v>
      </c>
      <c r="E35" s="280"/>
      <c r="F35" s="280"/>
      <c r="G35" s="280"/>
      <c r="H35" s="280"/>
      <c r="I35" s="280"/>
      <c r="J35" s="280"/>
      <c r="K35" s="278"/>
    </row>
    <row r="36" ht="15" customHeight="1">
      <c r="B36" s="281"/>
      <c r="C36" s="282"/>
      <c r="D36" s="280"/>
      <c r="E36" s="283" t="s">
        <v>115</v>
      </c>
      <c r="F36" s="280"/>
      <c r="G36" s="280" t="s">
        <v>719</v>
      </c>
      <c r="H36" s="280"/>
      <c r="I36" s="280"/>
      <c r="J36" s="280"/>
      <c r="K36" s="278"/>
    </row>
    <row r="37" ht="30.75" customHeight="1">
      <c r="B37" s="281"/>
      <c r="C37" s="282"/>
      <c r="D37" s="280"/>
      <c r="E37" s="283" t="s">
        <v>720</v>
      </c>
      <c r="F37" s="280"/>
      <c r="G37" s="280" t="s">
        <v>721</v>
      </c>
      <c r="H37" s="280"/>
      <c r="I37" s="280"/>
      <c r="J37" s="280"/>
      <c r="K37" s="278"/>
    </row>
    <row r="38" ht="15" customHeight="1">
      <c r="B38" s="281"/>
      <c r="C38" s="282"/>
      <c r="D38" s="280"/>
      <c r="E38" s="283" t="s">
        <v>59</v>
      </c>
      <c r="F38" s="280"/>
      <c r="G38" s="280" t="s">
        <v>722</v>
      </c>
      <c r="H38" s="280"/>
      <c r="I38" s="280"/>
      <c r="J38" s="280"/>
      <c r="K38" s="278"/>
    </row>
    <row r="39" ht="15" customHeight="1">
      <c r="B39" s="281"/>
      <c r="C39" s="282"/>
      <c r="D39" s="280"/>
      <c r="E39" s="283" t="s">
        <v>60</v>
      </c>
      <c r="F39" s="280"/>
      <c r="G39" s="280" t="s">
        <v>723</v>
      </c>
      <c r="H39" s="280"/>
      <c r="I39" s="280"/>
      <c r="J39" s="280"/>
      <c r="K39" s="278"/>
    </row>
    <row r="40" ht="15" customHeight="1">
      <c r="B40" s="281"/>
      <c r="C40" s="282"/>
      <c r="D40" s="280"/>
      <c r="E40" s="283" t="s">
        <v>116</v>
      </c>
      <c r="F40" s="280"/>
      <c r="G40" s="280" t="s">
        <v>724</v>
      </c>
      <c r="H40" s="280"/>
      <c r="I40" s="280"/>
      <c r="J40" s="280"/>
      <c r="K40" s="278"/>
    </row>
    <row r="41" ht="15" customHeight="1">
      <c r="B41" s="281"/>
      <c r="C41" s="282"/>
      <c r="D41" s="280"/>
      <c r="E41" s="283" t="s">
        <v>117</v>
      </c>
      <c r="F41" s="280"/>
      <c r="G41" s="280" t="s">
        <v>725</v>
      </c>
      <c r="H41" s="280"/>
      <c r="I41" s="280"/>
      <c r="J41" s="280"/>
      <c r="K41" s="278"/>
    </row>
    <row r="42" ht="15" customHeight="1">
      <c r="B42" s="281"/>
      <c r="C42" s="282"/>
      <c r="D42" s="280"/>
      <c r="E42" s="283" t="s">
        <v>726</v>
      </c>
      <c r="F42" s="280"/>
      <c r="G42" s="280" t="s">
        <v>727</v>
      </c>
      <c r="H42" s="280"/>
      <c r="I42" s="280"/>
      <c r="J42" s="280"/>
      <c r="K42" s="278"/>
    </row>
    <row r="43" ht="15" customHeight="1">
      <c r="B43" s="281"/>
      <c r="C43" s="282"/>
      <c r="D43" s="280"/>
      <c r="E43" s="283"/>
      <c r="F43" s="280"/>
      <c r="G43" s="280" t="s">
        <v>728</v>
      </c>
      <c r="H43" s="280"/>
      <c r="I43" s="280"/>
      <c r="J43" s="280"/>
      <c r="K43" s="278"/>
    </row>
    <row r="44" ht="15" customHeight="1">
      <c r="B44" s="281"/>
      <c r="C44" s="282"/>
      <c r="D44" s="280"/>
      <c r="E44" s="283" t="s">
        <v>729</v>
      </c>
      <c r="F44" s="280"/>
      <c r="G44" s="280" t="s">
        <v>730</v>
      </c>
      <c r="H44" s="280"/>
      <c r="I44" s="280"/>
      <c r="J44" s="280"/>
      <c r="K44" s="278"/>
    </row>
    <row r="45" ht="15" customHeight="1">
      <c r="B45" s="281"/>
      <c r="C45" s="282"/>
      <c r="D45" s="280"/>
      <c r="E45" s="283" t="s">
        <v>119</v>
      </c>
      <c r="F45" s="280"/>
      <c r="G45" s="280" t="s">
        <v>731</v>
      </c>
      <c r="H45" s="280"/>
      <c r="I45" s="280"/>
      <c r="J45" s="280"/>
      <c r="K45" s="278"/>
    </row>
    <row r="46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ht="15" customHeight="1">
      <c r="B47" s="281"/>
      <c r="C47" s="282"/>
      <c r="D47" s="280" t="s">
        <v>732</v>
      </c>
      <c r="E47" s="280"/>
      <c r="F47" s="280"/>
      <c r="G47" s="280"/>
      <c r="H47" s="280"/>
      <c r="I47" s="280"/>
      <c r="J47" s="280"/>
      <c r="K47" s="278"/>
    </row>
    <row r="48" ht="15" customHeight="1">
      <c r="B48" s="281"/>
      <c r="C48" s="282"/>
      <c r="D48" s="282"/>
      <c r="E48" s="280" t="s">
        <v>733</v>
      </c>
      <c r="F48" s="280"/>
      <c r="G48" s="280"/>
      <c r="H48" s="280"/>
      <c r="I48" s="280"/>
      <c r="J48" s="280"/>
      <c r="K48" s="278"/>
    </row>
    <row r="49" ht="15" customHeight="1">
      <c r="B49" s="281"/>
      <c r="C49" s="282"/>
      <c r="D49" s="282"/>
      <c r="E49" s="280" t="s">
        <v>734</v>
      </c>
      <c r="F49" s="280"/>
      <c r="G49" s="280"/>
      <c r="H49" s="280"/>
      <c r="I49" s="280"/>
      <c r="J49" s="280"/>
      <c r="K49" s="278"/>
    </row>
    <row r="50" ht="15" customHeight="1">
      <c r="B50" s="281"/>
      <c r="C50" s="282"/>
      <c r="D50" s="282"/>
      <c r="E50" s="280" t="s">
        <v>735</v>
      </c>
      <c r="F50" s="280"/>
      <c r="G50" s="280"/>
      <c r="H50" s="280"/>
      <c r="I50" s="280"/>
      <c r="J50" s="280"/>
      <c r="K50" s="278"/>
    </row>
    <row r="51" ht="15" customHeight="1">
      <c r="B51" s="281"/>
      <c r="C51" s="282"/>
      <c r="D51" s="280" t="s">
        <v>736</v>
      </c>
      <c r="E51" s="280"/>
      <c r="F51" s="280"/>
      <c r="G51" s="280"/>
      <c r="H51" s="280"/>
      <c r="I51" s="280"/>
      <c r="J51" s="280"/>
      <c r="K51" s="278"/>
    </row>
    <row r="52" ht="25.5" customHeight="1">
      <c r="B52" s="276"/>
      <c r="C52" s="277" t="s">
        <v>737</v>
      </c>
      <c r="D52" s="277"/>
      <c r="E52" s="277"/>
      <c r="F52" s="277"/>
      <c r="G52" s="277"/>
      <c r="H52" s="277"/>
      <c r="I52" s="277"/>
      <c r="J52" s="277"/>
      <c r="K52" s="278"/>
    </row>
    <row r="53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ht="15" customHeight="1">
      <c r="B54" s="276"/>
      <c r="C54" s="280" t="s">
        <v>738</v>
      </c>
      <c r="D54" s="280"/>
      <c r="E54" s="280"/>
      <c r="F54" s="280"/>
      <c r="G54" s="280"/>
      <c r="H54" s="280"/>
      <c r="I54" s="280"/>
      <c r="J54" s="280"/>
      <c r="K54" s="278"/>
    </row>
    <row r="55" ht="15" customHeight="1">
      <c r="B55" s="276"/>
      <c r="C55" s="280" t="s">
        <v>739</v>
      </c>
      <c r="D55" s="280"/>
      <c r="E55" s="280"/>
      <c r="F55" s="280"/>
      <c r="G55" s="280"/>
      <c r="H55" s="280"/>
      <c r="I55" s="280"/>
      <c r="J55" s="280"/>
      <c r="K55" s="278"/>
    </row>
    <row r="56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ht="15" customHeight="1">
      <c r="B57" s="276"/>
      <c r="C57" s="280" t="s">
        <v>740</v>
      </c>
      <c r="D57" s="280"/>
      <c r="E57" s="280"/>
      <c r="F57" s="280"/>
      <c r="G57" s="280"/>
      <c r="H57" s="280"/>
      <c r="I57" s="280"/>
      <c r="J57" s="280"/>
      <c r="K57" s="278"/>
    </row>
    <row r="58" ht="15" customHeight="1">
      <c r="B58" s="276"/>
      <c r="C58" s="282"/>
      <c r="D58" s="280" t="s">
        <v>741</v>
      </c>
      <c r="E58" s="280"/>
      <c r="F58" s="280"/>
      <c r="G58" s="280"/>
      <c r="H58" s="280"/>
      <c r="I58" s="280"/>
      <c r="J58" s="280"/>
      <c r="K58" s="278"/>
    </row>
    <row r="59" ht="15" customHeight="1">
      <c r="B59" s="276"/>
      <c r="C59" s="282"/>
      <c r="D59" s="280" t="s">
        <v>742</v>
      </c>
      <c r="E59" s="280"/>
      <c r="F59" s="280"/>
      <c r="G59" s="280"/>
      <c r="H59" s="280"/>
      <c r="I59" s="280"/>
      <c r="J59" s="280"/>
      <c r="K59" s="278"/>
    </row>
    <row r="60" ht="15" customHeight="1">
      <c r="B60" s="276"/>
      <c r="C60" s="282"/>
      <c r="D60" s="280" t="s">
        <v>743</v>
      </c>
      <c r="E60" s="280"/>
      <c r="F60" s="280"/>
      <c r="G60" s="280"/>
      <c r="H60" s="280"/>
      <c r="I60" s="280"/>
      <c r="J60" s="280"/>
      <c r="K60" s="278"/>
    </row>
    <row r="61" ht="15" customHeight="1">
      <c r="B61" s="276"/>
      <c r="C61" s="282"/>
      <c r="D61" s="280" t="s">
        <v>744</v>
      </c>
      <c r="E61" s="280"/>
      <c r="F61" s="280"/>
      <c r="G61" s="280"/>
      <c r="H61" s="280"/>
      <c r="I61" s="280"/>
      <c r="J61" s="280"/>
      <c r="K61" s="278"/>
    </row>
    <row r="62" ht="15" customHeight="1">
      <c r="B62" s="276"/>
      <c r="C62" s="282"/>
      <c r="D62" s="285" t="s">
        <v>745</v>
      </c>
      <c r="E62" s="285"/>
      <c r="F62" s="285"/>
      <c r="G62" s="285"/>
      <c r="H62" s="285"/>
      <c r="I62" s="285"/>
      <c r="J62" s="285"/>
      <c r="K62" s="278"/>
    </row>
    <row r="63" ht="15" customHeight="1">
      <c r="B63" s="276"/>
      <c r="C63" s="282"/>
      <c r="D63" s="280" t="s">
        <v>746</v>
      </c>
      <c r="E63" s="280"/>
      <c r="F63" s="280"/>
      <c r="G63" s="280"/>
      <c r="H63" s="280"/>
      <c r="I63" s="280"/>
      <c r="J63" s="280"/>
      <c r="K63" s="278"/>
    </row>
    <row r="64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ht="15" customHeight="1">
      <c r="B65" s="276"/>
      <c r="C65" s="282"/>
      <c r="D65" s="280" t="s">
        <v>747</v>
      </c>
      <c r="E65" s="280"/>
      <c r="F65" s="280"/>
      <c r="G65" s="280"/>
      <c r="H65" s="280"/>
      <c r="I65" s="280"/>
      <c r="J65" s="280"/>
      <c r="K65" s="278"/>
    </row>
    <row r="66" ht="15" customHeight="1">
      <c r="B66" s="276"/>
      <c r="C66" s="282"/>
      <c r="D66" s="285" t="s">
        <v>748</v>
      </c>
      <c r="E66" s="285"/>
      <c r="F66" s="285"/>
      <c r="G66" s="285"/>
      <c r="H66" s="285"/>
      <c r="I66" s="285"/>
      <c r="J66" s="285"/>
      <c r="K66" s="278"/>
    </row>
    <row r="67" ht="15" customHeight="1">
      <c r="B67" s="276"/>
      <c r="C67" s="282"/>
      <c r="D67" s="280" t="s">
        <v>749</v>
      </c>
      <c r="E67" s="280"/>
      <c r="F67" s="280"/>
      <c r="G67" s="280"/>
      <c r="H67" s="280"/>
      <c r="I67" s="280"/>
      <c r="J67" s="280"/>
      <c r="K67" s="278"/>
    </row>
    <row r="68" ht="15" customHeight="1">
      <c r="B68" s="276"/>
      <c r="C68" s="282"/>
      <c r="D68" s="280" t="s">
        <v>750</v>
      </c>
      <c r="E68" s="280"/>
      <c r="F68" s="280"/>
      <c r="G68" s="280"/>
      <c r="H68" s="280"/>
      <c r="I68" s="280"/>
      <c r="J68" s="280"/>
      <c r="K68" s="278"/>
    </row>
    <row r="69" ht="15" customHeight="1">
      <c r="B69" s="276"/>
      <c r="C69" s="282"/>
      <c r="D69" s="280" t="s">
        <v>751</v>
      </c>
      <c r="E69" s="280"/>
      <c r="F69" s="280"/>
      <c r="G69" s="280"/>
      <c r="H69" s="280"/>
      <c r="I69" s="280"/>
      <c r="J69" s="280"/>
      <c r="K69" s="278"/>
    </row>
    <row r="70" ht="15" customHeight="1">
      <c r="B70" s="276"/>
      <c r="C70" s="282"/>
      <c r="D70" s="280" t="s">
        <v>752</v>
      </c>
      <c r="E70" s="280"/>
      <c r="F70" s="280"/>
      <c r="G70" s="280"/>
      <c r="H70" s="280"/>
      <c r="I70" s="280"/>
      <c r="J70" s="280"/>
      <c r="K70" s="278"/>
    </row>
    <row r="7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ht="45" customHeight="1">
      <c r="B75" s="295"/>
      <c r="C75" s="296" t="s">
        <v>753</v>
      </c>
      <c r="D75" s="296"/>
      <c r="E75" s="296"/>
      <c r="F75" s="296"/>
      <c r="G75" s="296"/>
      <c r="H75" s="296"/>
      <c r="I75" s="296"/>
      <c r="J75" s="296"/>
      <c r="K75" s="297"/>
    </row>
    <row r="76" ht="17.25" customHeight="1">
      <c r="B76" s="295"/>
      <c r="C76" s="298" t="s">
        <v>754</v>
      </c>
      <c r="D76" s="298"/>
      <c r="E76" s="298"/>
      <c r="F76" s="298" t="s">
        <v>755</v>
      </c>
      <c r="G76" s="299"/>
      <c r="H76" s="298" t="s">
        <v>60</v>
      </c>
      <c r="I76" s="298" t="s">
        <v>63</v>
      </c>
      <c r="J76" s="298" t="s">
        <v>756</v>
      </c>
      <c r="K76" s="297"/>
    </row>
    <row r="77" ht="17.25" customHeight="1">
      <c r="B77" s="295"/>
      <c r="C77" s="300" t="s">
        <v>757</v>
      </c>
      <c r="D77" s="300"/>
      <c r="E77" s="300"/>
      <c r="F77" s="301" t="s">
        <v>758</v>
      </c>
      <c r="G77" s="302"/>
      <c r="H77" s="300"/>
      <c r="I77" s="300"/>
      <c r="J77" s="300" t="s">
        <v>759</v>
      </c>
      <c r="K77" s="297"/>
    </row>
    <row r="78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ht="15" customHeight="1">
      <c r="B79" s="295"/>
      <c r="C79" s="283" t="s">
        <v>59</v>
      </c>
      <c r="D79" s="303"/>
      <c r="E79" s="303"/>
      <c r="F79" s="305" t="s">
        <v>760</v>
      </c>
      <c r="G79" s="304"/>
      <c r="H79" s="283" t="s">
        <v>761</v>
      </c>
      <c r="I79" s="283" t="s">
        <v>762</v>
      </c>
      <c r="J79" s="283">
        <v>20</v>
      </c>
      <c r="K79" s="297"/>
    </row>
    <row r="80" ht="15" customHeight="1">
      <c r="B80" s="295"/>
      <c r="C80" s="283" t="s">
        <v>763</v>
      </c>
      <c r="D80" s="283"/>
      <c r="E80" s="283"/>
      <c r="F80" s="305" t="s">
        <v>760</v>
      </c>
      <c r="G80" s="304"/>
      <c r="H80" s="283" t="s">
        <v>764</v>
      </c>
      <c r="I80" s="283" t="s">
        <v>762</v>
      </c>
      <c r="J80" s="283">
        <v>120</v>
      </c>
      <c r="K80" s="297"/>
    </row>
    <row r="81" ht="15" customHeight="1">
      <c r="B81" s="306"/>
      <c r="C81" s="283" t="s">
        <v>765</v>
      </c>
      <c r="D81" s="283"/>
      <c r="E81" s="283"/>
      <c r="F81" s="305" t="s">
        <v>766</v>
      </c>
      <c r="G81" s="304"/>
      <c r="H81" s="283" t="s">
        <v>767</v>
      </c>
      <c r="I81" s="283" t="s">
        <v>762</v>
      </c>
      <c r="J81" s="283">
        <v>50</v>
      </c>
      <c r="K81" s="297"/>
    </row>
    <row r="82" ht="15" customHeight="1">
      <c r="B82" s="306"/>
      <c r="C82" s="283" t="s">
        <v>768</v>
      </c>
      <c r="D82" s="283"/>
      <c r="E82" s="283"/>
      <c r="F82" s="305" t="s">
        <v>760</v>
      </c>
      <c r="G82" s="304"/>
      <c r="H82" s="283" t="s">
        <v>769</v>
      </c>
      <c r="I82" s="283" t="s">
        <v>770</v>
      </c>
      <c r="J82" s="283"/>
      <c r="K82" s="297"/>
    </row>
    <row r="83" ht="15" customHeight="1">
      <c r="B83" s="306"/>
      <c r="C83" s="307" t="s">
        <v>771</v>
      </c>
      <c r="D83" s="307"/>
      <c r="E83" s="307"/>
      <c r="F83" s="308" t="s">
        <v>766</v>
      </c>
      <c r="G83" s="307"/>
      <c r="H83" s="307" t="s">
        <v>772</v>
      </c>
      <c r="I83" s="307" t="s">
        <v>762</v>
      </c>
      <c r="J83" s="307">
        <v>15</v>
      </c>
      <c r="K83" s="297"/>
    </row>
    <row r="84" ht="15" customHeight="1">
      <c r="B84" s="306"/>
      <c r="C84" s="307" t="s">
        <v>773</v>
      </c>
      <c r="D84" s="307"/>
      <c r="E84" s="307"/>
      <c r="F84" s="308" t="s">
        <v>766</v>
      </c>
      <c r="G84" s="307"/>
      <c r="H84" s="307" t="s">
        <v>774</v>
      </c>
      <c r="I84" s="307" t="s">
        <v>762</v>
      </c>
      <c r="J84" s="307">
        <v>15</v>
      </c>
      <c r="K84" s="297"/>
    </row>
    <row r="85" ht="15" customHeight="1">
      <c r="B85" s="306"/>
      <c r="C85" s="307" t="s">
        <v>775</v>
      </c>
      <c r="D85" s="307"/>
      <c r="E85" s="307"/>
      <c r="F85" s="308" t="s">
        <v>766</v>
      </c>
      <c r="G85" s="307"/>
      <c r="H85" s="307" t="s">
        <v>776</v>
      </c>
      <c r="I85" s="307" t="s">
        <v>762</v>
      </c>
      <c r="J85" s="307">
        <v>20</v>
      </c>
      <c r="K85" s="297"/>
    </row>
    <row r="86" ht="15" customHeight="1">
      <c r="B86" s="306"/>
      <c r="C86" s="307" t="s">
        <v>777</v>
      </c>
      <c r="D86" s="307"/>
      <c r="E86" s="307"/>
      <c r="F86" s="308" t="s">
        <v>766</v>
      </c>
      <c r="G86" s="307"/>
      <c r="H86" s="307" t="s">
        <v>778</v>
      </c>
      <c r="I86" s="307" t="s">
        <v>762</v>
      </c>
      <c r="J86" s="307">
        <v>20</v>
      </c>
      <c r="K86" s="297"/>
    </row>
    <row r="87" ht="15" customHeight="1">
      <c r="B87" s="306"/>
      <c r="C87" s="283" t="s">
        <v>779</v>
      </c>
      <c r="D87" s="283"/>
      <c r="E87" s="283"/>
      <c r="F87" s="305" t="s">
        <v>766</v>
      </c>
      <c r="G87" s="304"/>
      <c r="H87" s="283" t="s">
        <v>780</v>
      </c>
      <c r="I87" s="283" t="s">
        <v>762</v>
      </c>
      <c r="J87" s="283">
        <v>50</v>
      </c>
      <c r="K87" s="297"/>
    </row>
    <row r="88" ht="15" customHeight="1">
      <c r="B88" s="306"/>
      <c r="C88" s="283" t="s">
        <v>781</v>
      </c>
      <c r="D88" s="283"/>
      <c r="E88" s="283"/>
      <c r="F88" s="305" t="s">
        <v>766</v>
      </c>
      <c r="G88" s="304"/>
      <c r="H88" s="283" t="s">
        <v>782</v>
      </c>
      <c r="I88" s="283" t="s">
        <v>762</v>
      </c>
      <c r="J88" s="283">
        <v>20</v>
      </c>
      <c r="K88" s="297"/>
    </row>
    <row r="89" ht="15" customHeight="1">
      <c r="B89" s="306"/>
      <c r="C89" s="283" t="s">
        <v>783</v>
      </c>
      <c r="D89" s="283"/>
      <c r="E89" s="283"/>
      <c r="F89" s="305" t="s">
        <v>766</v>
      </c>
      <c r="G89" s="304"/>
      <c r="H89" s="283" t="s">
        <v>784</v>
      </c>
      <c r="I89" s="283" t="s">
        <v>762</v>
      </c>
      <c r="J89" s="283">
        <v>20</v>
      </c>
      <c r="K89" s="297"/>
    </row>
    <row r="90" ht="15" customHeight="1">
      <c r="B90" s="306"/>
      <c r="C90" s="283" t="s">
        <v>785</v>
      </c>
      <c r="D90" s="283"/>
      <c r="E90" s="283"/>
      <c r="F90" s="305" t="s">
        <v>766</v>
      </c>
      <c r="G90" s="304"/>
      <c r="H90" s="283" t="s">
        <v>786</v>
      </c>
      <c r="I90" s="283" t="s">
        <v>762</v>
      </c>
      <c r="J90" s="283">
        <v>50</v>
      </c>
      <c r="K90" s="297"/>
    </row>
    <row r="91" ht="15" customHeight="1">
      <c r="B91" s="306"/>
      <c r="C91" s="283" t="s">
        <v>787</v>
      </c>
      <c r="D91" s="283"/>
      <c r="E91" s="283"/>
      <c r="F91" s="305" t="s">
        <v>766</v>
      </c>
      <c r="G91" s="304"/>
      <c r="H91" s="283" t="s">
        <v>787</v>
      </c>
      <c r="I91" s="283" t="s">
        <v>762</v>
      </c>
      <c r="J91" s="283">
        <v>50</v>
      </c>
      <c r="K91" s="297"/>
    </row>
    <row r="92" ht="15" customHeight="1">
      <c r="B92" s="306"/>
      <c r="C92" s="283" t="s">
        <v>788</v>
      </c>
      <c r="D92" s="283"/>
      <c r="E92" s="283"/>
      <c r="F92" s="305" t="s">
        <v>766</v>
      </c>
      <c r="G92" s="304"/>
      <c r="H92" s="283" t="s">
        <v>789</v>
      </c>
      <c r="I92" s="283" t="s">
        <v>762</v>
      </c>
      <c r="J92" s="283">
        <v>255</v>
      </c>
      <c r="K92" s="297"/>
    </row>
    <row r="93" ht="15" customHeight="1">
      <c r="B93" s="306"/>
      <c r="C93" s="283" t="s">
        <v>790</v>
      </c>
      <c r="D93" s="283"/>
      <c r="E93" s="283"/>
      <c r="F93" s="305" t="s">
        <v>760</v>
      </c>
      <c r="G93" s="304"/>
      <c r="H93" s="283" t="s">
        <v>791</v>
      </c>
      <c r="I93" s="283" t="s">
        <v>792</v>
      </c>
      <c r="J93" s="283"/>
      <c r="K93" s="297"/>
    </row>
    <row r="94" ht="15" customHeight="1">
      <c r="B94" s="306"/>
      <c r="C94" s="283" t="s">
        <v>793</v>
      </c>
      <c r="D94" s="283"/>
      <c r="E94" s="283"/>
      <c r="F94" s="305" t="s">
        <v>760</v>
      </c>
      <c r="G94" s="304"/>
      <c r="H94" s="283" t="s">
        <v>794</v>
      </c>
      <c r="I94" s="283" t="s">
        <v>795</v>
      </c>
      <c r="J94" s="283"/>
      <c r="K94" s="297"/>
    </row>
    <row r="95" ht="15" customHeight="1">
      <c r="B95" s="306"/>
      <c r="C95" s="283" t="s">
        <v>796</v>
      </c>
      <c r="D95" s="283"/>
      <c r="E95" s="283"/>
      <c r="F95" s="305" t="s">
        <v>760</v>
      </c>
      <c r="G95" s="304"/>
      <c r="H95" s="283" t="s">
        <v>796</v>
      </c>
      <c r="I95" s="283" t="s">
        <v>795</v>
      </c>
      <c r="J95" s="283"/>
      <c r="K95" s="297"/>
    </row>
    <row r="96" ht="15" customHeight="1">
      <c r="B96" s="306"/>
      <c r="C96" s="283" t="s">
        <v>44</v>
      </c>
      <c r="D96" s="283"/>
      <c r="E96" s="283"/>
      <c r="F96" s="305" t="s">
        <v>760</v>
      </c>
      <c r="G96" s="304"/>
      <c r="H96" s="283" t="s">
        <v>797</v>
      </c>
      <c r="I96" s="283" t="s">
        <v>795</v>
      </c>
      <c r="J96" s="283"/>
      <c r="K96" s="297"/>
    </row>
    <row r="97" ht="15" customHeight="1">
      <c r="B97" s="306"/>
      <c r="C97" s="283" t="s">
        <v>54</v>
      </c>
      <c r="D97" s="283"/>
      <c r="E97" s="283"/>
      <c r="F97" s="305" t="s">
        <v>760</v>
      </c>
      <c r="G97" s="304"/>
      <c r="H97" s="283" t="s">
        <v>798</v>
      </c>
      <c r="I97" s="283" t="s">
        <v>795</v>
      </c>
      <c r="J97" s="283"/>
      <c r="K97" s="297"/>
    </row>
    <row r="98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ht="45" customHeight="1">
      <c r="B102" s="295"/>
      <c r="C102" s="296" t="s">
        <v>799</v>
      </c>
      <c r="D102" s="296"/>
      <c r="E102" s="296"/>
      <c r="F102" s="296"/>
      <c r="G102" s="296"/>
      <c r="H102" s="296"/>
      <c r="I102" s="296"/>
      <c r="J102" s="296"/>
      <c r="K102" s="297"/>
    </row>
    <row r="103" ht="17.25" customHeight="1">
      <c r="B103" s="295"/>
      <c r="C103" s="298" t="s">
        <v>754</v>
      </c>
      <c r="D103" s="298"/>
      <c r="E103" s="298"/>
      <c r="F103" s="298" t="s">
        <v>755</v>
      </c>
      <c r="G103" s="299"/>
      <c r="H103" s="298" t="s">
        <v>60</v>
      </c>
      <c r="I103" s="298" t="s">
        <v>63</v>
      </c>
      <c r="J103" s="298" t="s">
        <v>756</v>
      </c>
      <c r="K103" s="297"/>
    </row>
    <row r="104" ht="17.25" customHeight="1">
      <c r="B104" s="295"/>
      <c r="C104" s="300" t="s">
        <v>757</v>
      </c>
      <c r="D104" s="300"/>
      <c r="E104" s="300"/>
      <c r="F104" s="301" t="s">
        <v>758</v>
      </c>
      <c r="G104" s="302"/>
      <c r="H104" s="300"/>
      <c r="I104" s="300"/>
      <c r="J104" s="300" t="s">
        <v>759</v>
      </c>
      <c r="K104" s="297"/>
    </row>
    <row r="105" ht="5.25" customHeight="1">
      <c r="B105" s="295"/>
      <c r="C105" s="298"/>
      <c r="D105" s="298"/>
      <c r="E105" s="298"/>
      <c r="F105" s="298"/>
      <c r="G105" s="314"/>
      <c r="H105" s="298"/>
      <c r="I105" s="298"/>
      <c r="J105" s="298"/>
      <c r="K105" s="297"/>
    </row>
    <row r="106" ht="15" customHeight="1">
      <c r="B106" s="295"/>
      <c r="C106" s="283" t="s">
        <v>59</v>
      </c>
      <c r="D106" s="303"/>
      <c r="E106" s="303"/>
      <c r="F106" s="305" t="s">
        <v>760</v>
      </c>
      <c r="G106" s="314"/>
      <c r="H106" s="283" t="s">
        <v>800</v>
      </c>
      <c r="I106" s="283" t="s">
        <v>762</v>
      </c>
      <c r="J106" s="283">
        <v>20</v>
      </c>
      <c r="K106" s="297"/>
    </row>
    <row r="107" ht="15" customHeight="1">
      <c r="B107" s="295"/>
      <c r="C107" s="283" t="s">
        <v>763</v>
      </c>
      <c r="D107" s="283"/>
      <c r="E107" s="283"/>
      <c r="F107" s="305" t="s">
        <v>760</v>
      </c>
      <c r="G107" s="283"/>
      <c r="H107" s="283" t="s">
        <v>800</v>
      </c>
      <c r="I107" s="283" t="s">
        <v>762</v>
      </c>
      <c r="J107" s="283">
        <v>120</v>
      </c>
      <c r="K107" s="297"/>
    </row>
    <row r="108" ht="15" customHeight="1">
      <c r="B108" s="306"/>
      <c r="C108" s="283" t="s">
        <v>765</v>
      </c>
      <c r="D108" s="283"/>
      <c r="E108" s="283"/>
      <c r="F108" s="305" t="s">
        <v>766</v>
      </c>
      <c r="G108" s="283"/>
      <c r="H108" s="283" t="s">
        <v>800</v>
      </c>
      <c r="I108" s="283" t="s">
        <v>762</v>
      </c>
      <c r="J108" s="283">
        <v>50</v>
      </c>
      <c r="K108" s="297"/>
    </row>
    <row r="109" ht="15" customHeight="1">
      <c r="B109" s="306"/>
      <c r="C109" s="283" t="s">
        <v>768</v>
      </c>
      <c r="D109" s="283"/>
      <c r="E109" s="283"/>
      <c r="F109" s="305" t="s">
        <v>760</v>
      </c>
      <c r="G109" s="283"/>
      <c r="H109" s="283" t="s">
        <v>800</v>
      </c>
      <c r="I109" s="283" t="s">
        <v>770</v>
      </c>
      <c r="J109" s="283"/>
      <c r="K109" s="297"/>
    </row>
    <row r="110" ht="15" customHeight="1">
      <c r="B110" s="306"/>
      <c r="C110" s="283" t="s">
        <v>779</v>
      </c>
      <c r="D110" s="283"/>
      <c r="E110" s="283"/>
      <c r="F110" s="305" t="s">
        <v>766</v>
      </c>
      <c r="G110" s="283"/>
      <c r="H110" s="283" t="s">
        <v>800</v>
      </c>
      <c r="I110" s="283" t="s">
        <v>762</v>
      </c>
      <c r="J110" s="283">
        <v>50</v>
      </c>
      <c r="K110" s="297"/>
    </row>
    <row r="111" ht="15" customHeight="1">
      <c r="B111" s="306"/>
      <c r="C111" s="283" t="s">
        <v>787</v>
      </c>
      <c r="D111" s="283"/>
      <c r="E111" s="283"/>
      <c r="F111" s="305" t="s">
        <v>766</v>
      </c>
      <c r="G111" s="283"/>
      <c r="H111" s="283" t="s">
        <v>800</v>
      </c>
      <c r="I111" s="283" t="s">
        <v>762</v>
      </c>
      <c r="J111" s="283">
        <v>50</v>
      </c>
      <c r="K111" s="297"/>
    </row>
    <row r="112" ht="15" customHeight="1">
      <c r="B112" s="306"/>
      <c r="C112" s="283" t="s">
        <v>785</v>
      </c>
      <c r="D112" s="283"/>
      <c r="E112" s="283"/>
      <c r="F112" s="305" t="s">
        <v>766</v>
      </c>
      <c r="G112" s="283"/>
      <c r="H112" s="283" t="s">
        <v>800</v>
      </c>
      <c r="I112" s="283" t="s">
        <v>762</v>
      </c>
      <c r="J112" s="283">
        <v>50</v>
      </c>
      <c r="K112" s="297"/>
    </row>
    <row r="113" ht="15" customHeight="1">
      <c r="B113" s="306"/>
      <c r="C113" s="283" t="s">
        <v>59</v>
      </c>
      <c r="D113" s="283"/>
      <c r="E113" s="283"/>
      <c r="F113" s="305" t="s">
        <v>760</v>
      </c>
      <c r="G113" s="283"/>
      <c r="H113" s="283" t="s">
        <v>801</v>
      </c>
      <c r="I113" s="283" t="s">
        <v>762</v>
      </c>
      <c r="J113" s="283">
        <v>20</v>
      </c>
      <c r="K113" s="297"/>
    </row>
    <row r="114" ht="15" customHeight="1">
      <c r="B114" s="306"/>
      <c r="C114" s="283" t="s">
        <v>802</v>
      </c>
      <c r="D114" s="283"/>
      <c r="E114" s="283"/>
      <c r="F114" s="305" t="s">
        <v>760</v>
      </c>
      <c r="G114" s="283"/>
      <c r="H114" s="283" t="s">
        <v>803</v>
      </c>
      <c r="I114" s="283" t="s">
        <v>762</v>
      </c>
      <c r="J114" s="283">
        <v>120</v>
      </c>
      <c r="K114" s="297"/>
    </row>
    <row r="115" ht="15" customHeight="1">
      <c r="B115" s="306"/>
      <c r="C115" s="283" t="s">
        <v>44</v>
      </c>
      <c r="D115" s="283"/>
      <c r="E115" s="283"/>
      <c r="F115" s="305" t="s">
        <v>760</v>
      </c>
      <c r="G115" s="283"/>
      <c r="H115" s="283" t="s">
        <v>804</v>
      </c>
      <c r="I115" s="283" t="s">
        <v>795</v>
      </c>
      <c r="J115" s="283"/>
      <c r="K115" s="297"/>
    </row>
    <row r="116" ht="15" customHeight="1">
      <c r="B116" s="306"/>
      <c r="C116" s="283" t="s">
        <v>54</v>
      </c>
      <c r="D116" s="283"/>
      <c r="E116" s="283"/>
      <c r="F116" s="305" t="s">
        <v>760</v>
      </c>
      <c r="G116" s="283"/>
      <c r="H116" s="283" t="s">
        <v>805</v>
      </c>
      <c r="I116" s="283" t="s">
        <v>795</v>
      </c>
      <c r="J116" s="283"/>
      <c r="K116" s="297"/>
    </row>
    <row r="117" ht="15" customHeight="1">
      <c r="B117" s="306"/>
      <c r="C117" s="283" t="s">
        <v>63</v>
      </c>
      <c r="D117" s="283"/>
      <c r="E117" s="283"/>
      <c r="F117" s="305" t="s">
        <v>760</v>
      </c>
      <c r="G117" s="283"/>
      <c r="H117" s="283" t="s">
        <v>806</v>
      </c>
      <c r="I117" s="283" t="s">
        <v>807</v>
      </c>
      <c r="J117" s="283"/>
      <c r="K117" s="297"/>
    </row>
    <row r="118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ht="18.75" customHeight="1">
      <c r="B119" s="316"/>
      <c r="C119" s="280"/>
      <c r="D119" s="280"/>
      <c r="E119" s="280"/>
      <c r="F119" s="317"/>
      <c r="G119" s="280"/>
      <c r="H119" s="280"/>
      <c r="I119" s="280"/>
      <c r="J119" s="280"/>
      <c r="K119" s="316"/>
    </row>
    <row r="120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ht="45" customHeight="1">
      <c r="B122" s="321"/>
      <c r="C122" s="274" t="s">
        <v>808</v>
      </c>
      <c r="D122" s="274"/>
      <c r="E122" s="274"/>
      <c r="F122" s="274"/>
      <c r="G122" s="274"/>
      <c r="H122" s="274"/>
      <c r="I122" s="274"/>
      <c r="J122" s="274"/>
      <c r="K122" s="322"/>
    </row>
    <row r="123" ht="17.25" customHeight="1">
      <c r="B123" s="323"/>
      <c r="C123" s="298" t="s">
        <v>754</v>
      </c>
      <c r="D123" s="298"/>
      <c r="E123" s="298"/>
      <c r="F123" s="298" t="s">
        <v>755</v>
      </c>
      <c r="G123" s="299"/>
      <c r="H123" s="298" t="s">
        <v>60</v>
      </c>
      <c r="I123" s="298" t="s">
        <v>63</v>
      </c>
      <c r="J123" s="298" t="s">
        <v>756</v>
      </c>
      <c r="K123" s="324"/>
    </row>
    <row r="124" ht="17.25" customHeight="1">
      <c r="B124" s="323"/>
      <c r="C124" s="300" t="s">
        <v>757</v>
      </c>
      <c r="D124" s="300"/>
      <c r="E124" s="300"/>
      <c r="F124" s="301" t="s">
        <v>758</v>
      </c>
      <c r="G124" s="302"/>
      <c r="H124" s="300"/>
      <c r="I124" s="300"/>
      <c r="J124" s="300" t="s">
        <v>759</v>
      </c>
      <c r="K124" s="324"/>
    </row>
    <row r="125" ht="5.25" customHeight="1">
      <c r="B125" s="325"/>
      <c r="C125" s="303"/>
      <c r="D125" s="303"/>
      <c r="E125" s="303"/>
      <c r="F125" s="303"/>
      <c r="G125" s="283"/>
      <c r="H125" s="303"/>
      <c r="I125" s="303"/>
      <c r="J125" s="303"/>
      <c r="K125" s="326"/>
    </row>
    <row r="126" ht="15" customHeight="1">
      <c r="B126" s="325"/>
      <c r="C126" s="283" t="s">
        <v>763</v>
      </c>
      <c r="D126" s="303"/>
      <c r="E126" s="303"/>
      <c r="F126" s="305" t="s">
        <v>760</v>
      </c>
      <c r="G126" s="283"/>
      <c r="H126" s="283" t="s">
        <v>800</v>
      </c>
      <c r="I126" s="283" t="s">
        <v>762</v>
      </c>
      <c r="J126" s="283">
        <v>120</v>
      </c>
      <c r="K126" s="327"/>
    </row>
    <row r="127" ht="15" customHeight="1">
      <c r="B127" s="325"/>
      <c r="C127" s="283" t="s">
        <v>809</v>
      </c>
      <c r="D127" s="283"/>
      <c r="E127" s="283"/>
      <c r="F127" s="305" t="s">
        <v>760</v>
      </c>
      <c r="G127" s="283"/>
      <c r="H127" s="283" t="s">
        <v>810</v>
      </c>
      <c r="I127" s="283" t="s">
        <v>762</v>
      </c>
      <c r="J127" s="283" t="s">
        <v>811</v>
      </c>
      <c r="K127" s="327"/>
    </row>
    <row r="128" ht="15" customHeight="1">
      <c r="B128" s="325"/>
      <c r="C128" s="283" t="s">
        <v>708</v>
      </c>
      <c r="D128" s="283"/>
      <c r="E128" s="283"/>
      <c r="F128" s="305" t="s">
        <v>760</v>
      </c>
      <c r="G128" s="283"/>
      <c r="H128" s="283" t="s">
        <v>812</v>
      </c>
      <c r="I128" s="283" t="s">
        <v>762</v>
      </c>
      <c r="J128" s="283" t="s">
        <v>811</v>
      </c>
      <c r="K128" s="327"/>
    </row>
    <row r="129" ht="15" customHeight="1">
      <c r="B129" s="325"/>
      <c r="C129" s="283" t="s">
        <v>771</v>
      </c>
      <c r="D129" s="283"/>
      <c r="E129" s="283"/>
      <c r="F129" s="305" t="s">
        <v>766</v>
      </c>
      <c r="G129" s="283"/>
      <c r="H129" s="283" t="s">
        <v>772</v>
      </c>
      <c r="I129" s="283" t="s">
        <v>762</v>
      </c>
      <c r="J129" s="283">
        <v>15</v>
      </c>
      <c r="K129" s="327"/>
    </row>
    <row r="130" ht="15" customHeight="1">
      <c r="B130" s="325"/>
      <c r="C130" s="307" t="s">
        <v>773</v>
      </c>
      <c r="D130" s="307"/>
      <c r="E130" s="307"/>
      <c r="F130" s="308" t="s">
        <v>766</v>
      </c>
      <c r="G130" s="307"/>
      <c r="H130" s="307" t="s">
        <v>774</v>
      </c>
      <c r="I130" s="307" t="s">
        <v>762</v>
      </c>
      <c r="J130" s="307">
        <v>15</v>
      </c>
      <c r="K130" s="327"/>
    </row>
    <row r="131" ht="15" customHeight="1">
      <c r="B131" s="325"/>
      <c r="C131" s="307" t="s">
        <v>775</v>
      </c>
      <c r="D131" s="307"/>
      <c r="E131" s="307"/>
      <c r="F131" s="308" t="s">
        <v>766</v>
      </c>
      <c r="G131" s="307"/>
      <c r="H131" s="307" t="s">
        <v>776</v>
      </c>
      <c r="I131" s="307" t="s">
        <v>762</v>
      </c>
      <c r="J131" s="307">
        <v>20</v>
      </c>
      <c r="K131" s="327"/>
    </row>
    <row r="132" ht="15" customHeight="1">
      <c r="B132" s="325"/>
      <c r="C132" s="307" t="s">
        <v>777</v>
      </c>
      <c r="D132" s="307"/>
      <c r="E132" s="307"/>
      <c r="F132" s="308" t="s">
        <v>766</v>
      </c>
      <c r="G132" s="307"/>
      <c r="H132" s="307" t="s">
        <v>778</v>
      </c>
      <c r="I132" s="307" t="s">
        <v>762</v>
      </c>
      <c r="J132" s="307">
        <v>20</v>
      </c>
      <c r="K132" s="327"/>
    </row>
    <row r="133" ht="15" customHeight="1">
      <c r="B133" s="325"/>
      <c r="C133" s="283" t="s">
        <v>765</v>
      </c>
      <c r="D133" s="283"/>
      <c r="E133" s="283"/>
      <c r="F133" s="305" t="s">
        <v>766</v>
      </c>
      <c r="G133" s="283"/>
      <c r="H133" s="283" t="s">
        <v>800</v>
      </c>
      <c r="I133" s="283" t="s">
        <v>762</v>
      </c>
      <c r="J133" s="283">
        <v>50</v>
      </c>
      <c r="K133" s="327"/>
    </row>
    <row r="134" ht="15" customHeight="1">
      <c r="B134" s="325"/>
      <c r="C134" s="283" t="s">
        <v>779</v>
      </c>
      <c r="D134" s="283"/>
      <c r="E134" s="283"/>
      <c r="F134" s="305" t="s">
        <v>766</v>
      </c>
      <c r="G134" s="283"/>
      <c r="H134" s="283" t="s">
        <v>800</v>
      </c>
      <c r="I134" s="283" t="s">
        <v>762</v>
      </c>
      <c r="J134" s="283">
        <v>50</v>
      </c>
      <c r="K134" s="327"/>
    </row>
    <row r="135" ht="15" customHeight="1">
      <c r="B135" s="325"/>
      <c r="C135" s="283" t="s">
        <v>785</v>
      </c>
      <c r="D135" s="283"/>
      <c r="E135" s="283"/>
      <c r="F135" s="305" t="s">
        <v>766</v>
      </c>
      <c r="G135" s="283"/>
      <c r="H135" s="283" t="s">
        <v>800</v>
      </c>
      <c r="I135" s="283" t="s">
        <v>762</v>
      </c>
      <c r="J135" s="283">
        <v>50</v>
      </c>
      <c r="K135" s="327"/>
    </row>
    <row r="136" ht="15" customHeight="1">
      <c r="B136" s="325"/>
      <c r="C136" s="283" t="s">
        <v>787</v>
      </c>
      <c r="D136" s="283"/>
      <c r="E136" s="283"/>
      <c r="F136" s="305" t="s">
        <v>766</v>
      </c>
      <c r="G136" s="283"/>
      <c r="H136" s="283" t="s">
        <v>800</v>
      </c>
      <c r="I136" s="283" t="s">
        <v>762</v>
      </c>
      <c r="J136" s="283">
        <v>50</v>
      </c>
      <c r="K136" s="327"/>
    </row>
    <row r="137" ht="15" customHeight="1">
      <c r="B137" s="325"/>
      <c r="C137" s="283" t="s">
        <v>788</v>
      </c>
      <c r="D137" s="283"/>
      <c r="E137" s="283"/>
      <c r="F137" s="305" t="s">
        <v>766</v>
      </c>
      <c r="G137" s="283"/>
      <c r="H137" s="283" t="s">
        <v>813</v>
      </c>
      <c r="I137" s="283" t="s">
        <v>762</v>
      </c>
      <c r="J137" s="283">
        <v>255</v>
      </c>
      <c r="K137" s="327"/>
    </row>
    <row r="138" ht="15" customHeight="1">
      <c r="B138" s="325"/>
      <c r="C138" s="283" t="s">
        <v>790</v>
      </c>
      <c r="D138" s="283"/>
      <c r="E138" s="283"/>
      <c r="F138" s="305" t="s">
        <v>760</v>
      </c>
      <c r="G138" s="283"/>
      <c r="H138" s="283" t="s">
        <v>814</v>
      </c>
      <c r="I138" s="283" t="s">
        <v>792</v>
      </c>
      <c r="J138" s="283"/>
      <c r="K138" s="327"/>
    </row>
    <row r="139" ht="15" customHeight="1">
      <c r="B139" s="325"/>
      <c r="C139" s="283" t="s">
        <v>793</v>
      </c>
      <c r="D139" s="283"/>
      <c r="E139" s="283"/>
      <c r="F139" s="305" t="s">
        <v>760</v>
      </c>
      <c r="G139" s="283"/>
      <c r="H139" s="283" t="s">
        <v>815</v>
      </c>
      <c r="I139" s="283" t="s">
        <v>795</v>
      </c>
      <c r="J139" s="283"/>
      <c r="K139" s="327"/>
    </row>
    <row r="140" ht="15" customHeight="1">
      <c r="B140" s="325"/>
      <c r="C140" s="283" t="s">
        <v>796</v>
      </c>
      <c r="D140" s="283"/>
      <c r="E140" s="283"/>
      <c r="F140" s="305" t="s">
        <v>760</v>
      </c>
      <c r="G140" s="283"/>
      <c r="H140" s="283" t="s">
        <v>796</v>
      </c>
      <c r="I140" s="283" t="s">
        <v>795</v>
      </c>
      <c r="J140" s="283"/>
      <c r="K140" s="327"/>
    </row>
    <row r="141" ht="15" customHeight="1">
      <c r="B141" s="325"/>
      <c r="C141" s="283" t="s">
        <v>44</v>
      </c>
      <c r="D141" s="283"/>
      <c r="E141" s="283"/>
      <c r="F141" s="305" t="s">
        <v>760</v>
      </c>
      <c r="G141" s="283"/>
      <c r="H141" s="283" t="s">
        <v>816</v>
      </c>
      <c r="I141" s="283" t="s">
        <v>795</v>
      </c>
      <c r="J141" s="283"/>
      <c r="K141" s="327"/>
    </row>
    <row r="142" ht="15" customHeight="1">
      <c r="B142" s="325"/>
      <c r="C142" s="283" t="s">
        <v>817</v>
      </c>
      <c r="D142" s="283"/>
      <c r="E142" s="283"/>
      <c r="F142" s="305" t="s">
        <v>760</v>
      </c>
      <c r="G142" s="283"/>
      <c r="H142" s="283" t="s">
        <v>818</v>
      </c>
      <c r="I142" s="283" t="s">
        <v>795</v>
      </c>
      <c r="J142" s="283"/>
      <c r="K142" s="327"/>
    </row>
    <row r="143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ht="18.75" customHeight="1">
      <c r="B144" s="280"/>
      <c r="C144" s="280"/>
      <c r="D144" s="280"/>
      <c r="E144" s="280"/>
      <c r="F144" s="317"/>
      <c r="G144" s="280"/>
      <c r="H144" s="280"/>
      <c r="I144" s="280"/>
      <c r="J144" s="280"/>
      <c r="K144" s="280"/>
    </row>
    <row r="145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ht="45" customHeight="1">
      <c r="B147" s="295"/>
      <c r="C147" s="296" t="s">
        <v>819</v>
      </c>
      <c r="D147" s="296"/>
      <c r="E147" s="296"/>
      <c r="F147" s="296"/>
      <c r="G147" s="296"/>
      <c r="H147" s="296"/>
      <c r="I147" s="296"/>
      <c r="J147" s="296"/>
      <c r="K147" s="297"/>
    </row>
    <row r="148" ht="17.25" customHeight="1">
      <c r="B148" s="295"/>
      <c r="C148" s="298" t="s">
        <v>754</v>
      </c>
      <c r="D148" s="298"/>
      <c r="E148" s="298"/>
      <c r="F148" s="298" t="s">
        <v>755</v>
      </c>
      <c r="G148" s="299"/>
      <c r="H148" s="298" t="s">
        <v>60</v>
      </c>
      <c r="I148" s="298" t="s">
        <v>63</v>
      </c>
      <c r="J148" s="298" t="s">
        <v>756</v>
      </c>
      <c r="K148" s="297"/>
    </row>
    <row r="149" ht="17.25" customHeight="1">
      <c r="B149" s="295"/>
      <c r="C149" s="300" t="s">
        <v>757</v>
      </c>
      <c r="D149" s="300"/>
      <c r="E149" s="300"/>
      <c r="F149" s="301" t="s">
        <v>758</v>
      </c>
      <c r="G149" s="302"/>
      <c r="H149" s="300"/>
      <c r="I149" s="300"/>
      <c r="J149" s="300" t="s">
        <v>759</v>
      </c>
      <c r="K149" s="297"/>
    </row>
    <row r="150" ht="5.25" customHeight="1">
      <c r="B150" s="306"/>
      <c r="C150" s="303"/>
      <c r="D150" s="303"/>
      <c r="E150" s="303"/>
      <c r="F150" s="303"/>
      <c r="G150" s="304"/>
      <c r="H150" s="303"/>
      <c r="I150" s="303"/>
      <c r="J150" s="303"/>
      <c r="K150" s="327"/>
    </row>
    <row r="151" ht="15" customHeight="1">
      <c r="B151" s="306"/>
      <c r="C151" s="331" t="s">
        <v>763</v>
      </c>
      <c r="D151" s="283"/>
      <c r="E151" s="283"/>
      <c r="F151" s="332" t="s">
        <v>760</v>
      </c>
      <c r="G151" s="283"/>
      <c r="H151" s="331" t="s">
        <v>800</v>
      </c>
      <c r="I151" s="331" t="s">
        <v>762</v>
      </c>
      <c r="J151" s="331">
        <v>120</v>
      </c>
      <c r="K151" s="327"/>
    </row>
    <row r="152" ht="15" customHeight="1">
      <c r="B152" s="306"/>
      <c r="C152" s="331" t="s">
        <v>809</v>
      </c>
      <c r="D152" s="283"/>
      <c r="E152" s="283"/>
      <c r="F152" s="332" t="s">
        <v>760</v>
      </c>
      <c r="G152" s="283"/>
      <c r="H152" s="331" t="s">
        <v>820</v>
      </c>
      <c r="I152" s="331" t="s">
        <v>762</v>
      </c>
      <c r="J152" s="331" t="s">
        <v>811</v>
      </c>
      <c r="K152" s="327"/>
    </row>
    <row r="153" ht="15" customHeight="1">
      <c r="B153" s="306"/>
      <c r="C153" s="331" t="s">
        <v>708</v>
      </c>
      <c r="D153" s="283"/>
      <c r="E153" s="283"/>
      <c r="F153" s="332" t="s">
        <v>760</v>
      </c>
      <c r="G153" s="283"/>
      <c r="H153" s="331" t="s">
        <v>821</v>
      </c>
      <c r="I153" s="331" t="s">
        <v>762</v>
      </c>
      <c r="J153" s="331" t="s">
        <v>811</v>
      </c>
      <c r="K153" s="327"/>
    </row>
    <row r="154" ht="15" customHeight="1">
      <c r="B154" s="306"/>
      <c r="C154" s="331" t="s">
        <v>765</v>
      </c>
      <c r="D154" s="283"/>
      <c r="E154" s="283"/>
      <c r="F154" s="332" t="s">
        <v>766</v>
      </c>
      <c r="G154" s="283"/>
      <c r="H154" s="331" t="s">
        <v>800</v>
      </c>
      <c r="I154" s="331" t="s">
        <v>762</v>
      </c>
      <c r="J154" s="331">
        <v>50</v>
      </c>
      <c r="K154" s="327"/>
    </row>
    <row r="155" ht="15" customHeight="1">
      <c r="B155" s="306"/>
      <c r="C155" s="331" t="s">
        <v>768</v>
      </c>
      <c r="D155" s="283"/>
      <c r="E155" s="283"/>
      <c r="F155" s="332" t="s">
        <v>760</v>
      </c>
      <c r="G155" s="283"/>
      <c r="H155" s="331" t="s">
        <v>800</v>
      </c>
      <c r="I155" s="331" t="s">
        <v>770</v>
      </c>
      <c r="J155" s="331"/>
      <c r="K155" s="327"/>
    </row>
    <row r="156" ht="15" customHeight="1">
      <c r="B156" s="306"/>
      <c r="C156" s="331" t="s">
        <v>779</v>
      </c>
      <c r="D156" s="283"/>
      <c r="E156" s="283"/>
      <c r="F156" s="332" t="s">
        <v>766</v>
      </c>
      <c r="G156" s="283"/>
      <c r="H156" s="331" t="s">
        <v>800</v>
      </c>
      <c r="I156" s="331" t="s">
        <v>762</v>
      </c>
      <c r="J156" s="331">
        <v>50</v>
      </c>
      <c r="K156" s="327"/>
    </row>
    <row r="157" ht="15" customHeight="1">
      <c r="B157" s="306"/>
      <c r="C157" s="331" t="s">
        <v>787</v>
      </c>
      <c r="D157" s="283"/>
      <c r="E157" s="283"/>
      <c r="F157" s="332" t="s">
        <v>766</v>
      </c>
      <c r="G157" s="283"/>
      <c r="H157" s="331" t="s">
        <v>800</v>
      </c>
      <c r="I157" s="331" t="s">
        <v>762</v>
      </c>
      <c r="J157" s="331">
        <v>50</v>
      </c>
      <c r="K157" s="327"/>
    </row>
    <row r="158" ht="15" customHeight="1">
      <c r="B158" s="306"/>
      <c r="C158" s="331" t="s">
        <v>785</v>
      </c>
      <c r="D158" s="283"/>
      <c r="E158" s="283"/>
      <c r="F158" s="332" t="s">
        <v>766</v>
      </c>
      <c r="G158" s="283"/>
      <c r="H158" s="331" t="s">
        <v>800</v>
      </c>
      <c r="I158" s="331" t="s">
        <v>762</v>
      </c>
      <c r="J158" s="331">
        <v>50</v>
      </c>
      <c r="K158" s="327"/>
    </row>
    <row r="159" ht="15" customHeight="1">
      <c r="B159" s="306"/>
      <c r="C159" s="331" t="s">
        <v>103</v>
      </c>
      <c r="D159" s="283"/>
      <c r="E159" s="283"/>
      <c r="F159" s="332" t="s">
        <v>760</v>
      </c>
      <c r="G159" s="283"/>
      <c r="H159" s="331" t="s">
        <v>822</v>
      </c>
      <c r="I159" s="331" t="s">
        <v>762</v>
      </c>
      <c r="J159" s="331" t="s">
        <v>823</v>
      </c>
      <c r="K159" s="327"/>
    </row>
    <row r="160" ht="15" customHeight="1">
      <c r="B160" s="306"/>
      <c r="C160" s="331" t="s">
        <v>824</v>
      </c>
      <c r="D160" s="283"/>
      <c r="E160" s="283"/>
      <c r="F160" s="332" t="s">
        <v>760</v>
      </c>
      <c r="G160" s="283"/>
      <c r="H160" s="331" t="s">
        <v>825</v>
      </c>
      <c r="I160" s="331" t="s">
        <v>795</v>
      </c>
      <c r="J160" s="331"/>
      <c r="K160" s="327"/>
    </row>
    <row r="161" ht="15" customHeight="1">
      <c r="B161" s="333"/>
      <c r="C161" s="315"/>
      <c r="D161" s="315"/>
      <c r="E161" s="315"/>
      <c r="F161" s="315"/>
      <c r="G161" s="315"/>
      <c r="H161" s="315"/>
      <c r="I161" s="315"/>
      <c r="J161" s="315"/>
      <c r="K161" s="334"/>
    </row>
    <row r="162" ht="18.75" customHeight="1">
      <c r="B162" s="280"/>
      <c r="C162" s="283"/>
      <c r="D162" s="283"/>
      <c r="E162" s="283"/>
      <c r="F162" s="305"/>
      <c r="G162" s="283"/>
      <c r="H162" s="283"/>
      <c r="I162" s="283"/>
      <c r="J162" s="283"/>
      <c r="K162" s="280"/>
    </row>
    <row r="163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ht="45" customHeight="1">
      <c r="B165" s="273"/>
      <c r="C165" s="274" t="s">
        <v>826</v>
      </c>
      <c r="D165" s="274"/>
      <c r="E165" s="274"/>
      <c r="F165" s="274"/>
      <c r="G165" s="274"/>
      <c r="H165" s="274"/>
      <c r="I165" s="274"/>
      <c r="J165" s="274"/>
      <c r="K165" s="275"/>
    </row>
    <row r="166" ht="17.25" customHeight="1">
      <c r="B166" s="273"/>
      <c r="C166" s="298" t="s">
        <v>754</v>
      </c>
      <c r="D166" s="298"/>
      <c r="E166" s="298"/>
      <c r="F166" s="298" t="s">
        <v>755</v>
      </c>
      <c r="G166" s="335"/>
      <c r="H166" s="336" t="s">
        <v>60</v>
      </c>
      <c r="I166" s="336" t="s">
        <v>63</v>
      </c>
      <c r="J166" s="298" t="s">
        <v>756</v>
      </c>
      <c r="K166" s="275"/>
    </row>
    <row r="167" ht="17.25" customHeight="1">
      <c r="B167" s="276"/>
      <c r="C167" s="300" t="s">
        <v>757</v>
      </c>
      <c r="D167" s="300"/>
      <c r="E167" s="300"/>
      <c r="F167" s="301" t="s">
        <v>758</v>
      </c>
      <c r="G167" s="337"/>
      <c r="H167" s="338"/>
      <c r="I167" s="338"/>
      <c r="J167" s="300" t="s">
        <v>759</v>
      </c>
      <c r="K167" s="278"/>
    </row>
    <row r="168" ht="5.25" customHeight="1">
      <c r="B168" s="306"/>
      <c r="C168" s="303"/>
      <c r="D168" s="303"/>
      <c r="E168" s="303"/>
      <c r="F168" s="303"/>
      <c r="G168" s="304"/>
      <c r="H168" s="303"/>
      <c r="I168" s="303"/>
      <c r="J168" s="303"/>
      <c r="K168" s="327"/>
    </row>
    <row r="169" ht="15" customHeight="1">
      <c r="B169" s="306"/>
      <c r="C169" s="283" t="s">
        <v>763</v>
      </c>
      <c r="D169" s="283"/>
      <c r="E169" s="283"/>
      <c r="F169" s="305" t="s">
        <v>760</v>
      </c>
      <c r="G169" s="283"/>
      <c r="H169" s="283" t="s">
        <v>800</v>
      </c>
      <c r="I169" s="283" t="s">
        <v>762</v>
      </c>
      <c r="J169" s="283">
        <v>120</v>
      </c>
      <c r="K169" s="327"/>
    </row>
    <row r="170" ht="15" customHeight="1">
      <c r="B170" s="306"/>
      <c r="C170" s="283" t="s">
        <v>809</v>
      </c>
      <c r="D170" s="283"/>
      <c r="E170" s="283"/>
      <c r="F170" s="305" t="s">
        <v>760</v>
      </c>
      <c r="G170" s="283"/>
      <c r="H170" s="283" t="s">
        <v>810</v>
      </c>
      <c r="I170" s="283" t="s">
        <v>762</v>
      </c>
      <c r="J170" s="283" t="s">
        <v>811</v>
      </c>
      <c r="K170" s="327"/>
    </row>
    <row r="171" ht="15" customHeight="1">
      <c r="B171" s="306"/>
      <c r="C171" s="283" t="s">
        <v>708</v>
      </c>
      <c r="D171" s="283"/>
      <c r="E171" s="283"/>
      <c r="F171" s="305" t="s">
        <v>760</v>
      </c>
      <c r="G171" s="283"/>
      <c r="H171" s="283" t="s">
        <v>827</v>
      </c>
      <c r="I171" s="283" t="s">
        <v>762</v>
      </c>
      <c r="J171" s="283" t="s">
        <v>811</v>
      </c>
      <c r="K171" s="327"/>
    </row>
    <row r="172" ht="15" customHeight="1">
      <c r="B172" s="306"/>
      <c r="C172" s="283" t="s">
        <v>765</v>
      </c>
      <c r="D172" s="283"/>
      <c r="E172" s="283"/>
      <c r="F172" s="305" t="s">
        <v>766</v>
      </c>
      <c r="G172" s="283"/>
      <c r="H172" s="283" t="s">
        <v>827</v>
      </c>
      <c r="I172" s="283" t="s">
        <v>762</v>
      </c>
      <c r="J172" s="283">
        <v>50</v>
      </c>
      <c r="K172" s="327"/>
    </row>
    <row r="173" ht="15" customHeight="1">
      <c r="B173" s="306"/>
      <c r="C173" s="283" t="s">
        <v>768</v>
      </c>
      <c r="D173" s="283"/>
      <c r="E173" s="283"/>
      <c r="F173" s="305" t="s">
        <v>760</v>
      </c>
      <c r="G173" s="283"/>
      <c r="H173" s="283" t="s">
        <v>827</v>
      </c>
      <c r="I173" s="283" t="s">
        <v>770</v>
      </c>
      <c r="J173" s="283"/>
      <c r="K173" s="327"/>
    </row>
    <row r="174" ht="15" customHeight="1">
      <c r="B174" s="306"/>
      <c r="C174" s="283" t="s">
        <v>779</v>
      </c>
      <c r="D174" s="283"/>
      <c r="E174" s="283"/>
      <c r="F174" s="305" t="s">
        <v>766</v>
      </c>
      <c r="G174" s="283"/>
      <c r="H174" s="283" t="s">
        <v>827</v>
      </c>
      <c r="I174" s="283" t="s">
        <v>762</v>
      </c>
      <c r="J174" s="283">
        <v>50</v>
      </c>
      <c r="K174" s="327"/>
    </row>
    <row r="175" ht="15" customHeight="1">
      <c r="B175" s="306"/>
      <c r="C175" s="283" t="s">
        <v>787</v>
      </c>
      <c r="D175" s="283"/>
      <c r="E175" s="283"/>
      <c r="F175" s="305" t="s">
        <v>766</v>
      </c>
      <c r="G175" s="283"/>
      <c r="H175" s="283" t="s">
        <v>827</v>
      </c>
      <c r="I175" s="283" t="s">
        <v>762</v>
      </c>
      <c r="J175" s="283">
        <v>50</v>
      </c>
      <c r="K175" s="327"/>
    </row>
    <row r="176" ht="15" customHeight="1">
      <c r="B176" s="306"/>
      <c r="C176" s="283" t="s">
        <v>785</v>
      </c>
      <c r="D176" s="283"/>
      <c r="E176" s="283"/>
      <c r="F176" s="305" t="s">
        <v>766</v>
      </c>
      <c r="G176" s="283"/>
      <c r="H176" s="283" t="s">
        <v>827</v>
      </c>
      <c r="I176" s="283" t="s">
        <v>762</v>
      </c>
      <c r="J176" s="283">
        <v>50</v>
      </c>
      <c r="K176" s="327"/>
    </row>
    <row r="177" ht="15" customHeight="1">
      <c r="B177" s="306"/>
      <c r="C177" s="283" t="s">
        <v>115</v>
      </c>
      <c r="D177" s="283"/>
      <c r="E177" s="283"/>
      <c r="F177" s="305" t="s">
        <v>760</v>
      </c>
      <c r="G177" s="283"/>
      <c r="H177" s="283" t="s">
        <v>828</v>
      </c>
      <c r="I177" s="283" t="s">
        <v>829</v>
      </c>
      <c r="J177" s="283"/>
      <c r="K177" s="327"/>
    </row>
    <row r="178" ht="15" customHeight="1">
      <c r="B178" s="306"/>
      <c r="C178" s="283" t="s">
        <v>63</v>
      </c>
      <c r="D178" s="283"/>
      <c r="E178" s="283"/>
      <c r="F178" s="305" t="s">
        <v>760</v>
      </c>
      <c r="G178" s="283"/>
      <c r="H178" s="283" t="s">
        <v>830</v>
      </c>
      <c r="I178" s="283" t="s">
        <v>831</v>
      </c>
      <c r="J178" s="283">
        <v>1</v>
      </c>
      <c r="K178" s="327"/>
    </row>
    <row r="179" ht="15" customHeight="1">
      <c r="B179" s="306"/>
      <c r="C179" s="283" t="s">
        <v>59</v>
      </c>
      <c r="D179" s="283"/>
      <c r="E179" s="283"/>
      <c r="F179" s="305" t="s">
        <v>760</v>
      </c>
      <c r="G179" s="283"/>
      <c r="H179" s="283" t="s">
        <v>832</v>
      </c>
      <c r="I179" s="283" t="s">
        <v>762</v>
      </c>
      <c r="J179" s="283">
        <v>20</v>
      </c>
      <c r="K179" s="327"/>
    </row>
    <row r="180" ht="15" customHeight="1">
      <c r="B180" s="306"/>
      <c r="C180" s="283" t="s">
        <v>60</v>
      </c>
      <c r="D180" s="283"/>
      <c r="E180" s="283"/>
      <c r="F180" s="305" t="s">
        <v>760</v>
      </c>
      <c r="G180" s="283"/>
      <c r="H180" s="283" t="s">
        <v>833</v>
      </c>
      <c r="I180" s="283" t="s">
        <v>762</v>
      </c>
      <c r="J180" s="283">
        <v>255</v>
      </c>
      <c r="K180" s="327"/>
    </row>
    <row r="181" ht="15" customHeight="1">
      <c r="B181" s="306"/>
      <c r="C181" s="283" t="s">
        <v>116</v>
      </c>
      <c r="D181" s="283"/>
      <c r="E181" s="283"/>
      <c r="F181" s="305" t="s">
        <v>760</v>
      </c>
      <c r="G181" s="283"/>
      <c r="H181" s="283" t="s">
        <v>724</v>
      </c>
      <c r="I181" s="283" t="s">
        <v>762</v>
      </c>
      <c r="J181" s="283">
        <v>10</v>
      </c>
      <c r="K181" s="327"/>
    </row>
    <row r="182" ht="15" customHeight="1">
      <c r="B182" s="306"/>
      <c r="C182" s="283" t="s">
        <v>117</v>
      </c>
      <c r="D182" s="283"/>
      <c r="E182" s="283"/>
      <c r="F182" s="305" t="s">
        <v>760</v>
      </c>
      <c r="G182" s="283"/>
      <c r="H182" s="283" t="s">
        <v>834</v>
      </c>
      <c r="I182" s="283" t="s">
        <v>795</v>
      </c>
      <c r="J182" s="283"/>
      <c r="K182" s="327"/>
    </row>
    <row r="183" ht="15" customHeight="1">
      <c r="B183" s="306"/>
      <c r="C183" s="283" t="s">
        <v>835</v>
      </c>
      <c r="D183" s="283"/>
      <c r="E183" s="283"/>
      <c r="F183" s="305" t="s">
        <v>760</v>
      </c>
      <c r="G183" s="283"/>
      <c r="H183" s="283" t="s">
        <v>836</v>
      </c>
      <c r="I183" s="283" t="s">
        <v>795</v>
      </c>
      <c r="J183" s="283"/>
      <c r="K183" s="327"/>
    </row>
    <row r="184" ht="15" customHeight="1">
      <c r="B184" s="306"/>
      <c r="C184" s="283" t="s">
        <v>824</v>
      </c>
      <c r="D184" s="283"/>
      <c r="E184" s="283"/>
      <c r="F184" s="305" t="s">
        <v>760</v>
      </c>
      <c r="G184" s="283"/>
      <c r="H184" s="283" t="s">
        <v>837</v>
      </c>
      <c r="I184" s="283" t="s">
        <v>795</v>
      </c>
      <c r="J184" s="283"/>
      <c r="K184" s="327"/>
    </row>
    <row r="185" ht="15" customHeight="1">
      <c r="B185" s="306"/>
      <c r="C185" s="283" t="s">
        <v>119</v>
      </c>
      <c r="D185" s="283"/>
      <c r="E185" s="283"/>
      <c r="F185" s="305" t="s">
        <v>766</v>
      </c>
      <c r="G185" s="283"/>
      <c r="H185" s="283" t="s">
        <v>838</v>
      </c>
      <c r="I185" s="283" t="s">
        <v>762</v>
      </c>
      <c r="J185" s="283">
        <v>50</v>
      </c>
      <c r="K185" s="327"/>
    </row>
    <row r="186" ht="15" customHeight="1">
      <c r="B186" s="306"/>
      <c r="C186" s="283" t="s">
        <v>839</v>
      </c>
      <c r="D186" s="283"/>
      <c r="E186" s="283"/>
      <c r="F186" s="305" t="s">
        <v>766</v>
      </c>
      <c r="G186" s="283"/>
      <c r="H186" s="283" t="s">
        <v>840</v>
      </c>
      <c r="I186" s="283" t="s">
        <v>841</v>
      </c>
      <c r="J186" s="283"/>
      <c r="K186" s="327"/>
    </row>
    <row r="187" ht="15" customHeight="1">
      <c r="B187" s="306"/>
      <c r="C187" s="283" t="s">
        <v>842</v>
      </c>
      <c r="D187" s="283"/>
      <c r="E187" s="283"/>
      <c r="F187" s="305" t="s">
        <v>766</v>
      </c>
      <c r="G187" s="283"/>
      <c r="H187" s="283" t="s">
        <v>843</v>
      </c>
      <c r="I187" s="283" t="s">
        <v>841</v>
      </c>
      <c r="J187" s="283"/>
      <c r="K187" s="327"/>
    </row>
    <row r="188" ht="15" customHeight="1">
      <c r="B188" s="306"/>
      <c r="C188" s="283" t="s">
        <v>844</v>
      </c>
      <c r="D188" s="283"/>
      <c r="E188" s="283"/>
      <c r="F188" s="305" t="s">
        <v>766</v>
      </c>
      <c r="G188" s="283"/>
      <c r="H188" s="283" t="s">
        <v>845</v>
      </c>
      <c r="I188" s="283" t="s">
        <v>841</v>
      </c>
      <c r="J188" s="283"/>
      <c r="K188" s="327"/>
    </row>
    <row r="189" ht="15" customHeight="1">
      <c r="B189" s="306"/>
      <c r="C189" s="339" t="s">
        <v>846</v>
      </c>
      <c r="D189" s="283"/>
      <c r="E189" s="283"/>
      <c r="F189" s="305" t="s">
        <v>766</v>
      </c>
      <c r="G189" s="283"/>
      <c r="H189" s="283" t="s">
        <v>847</v>
      </c>
      <c r="I189" s="283" t="s">
        <v>848</v>
      </c>
      <c r="J189" s="340" t="s">
        <v>849</v>
      </c>
      <c r="K189" s="327"/>
    </row>
    <row r="190" ht="15" customHeight="1">
      <c r="B190" s="306"/>
      <c r="C190" s="290" t="s">
        <v>48</v>
      </c>
      <c r="D190" s="283"/>
      <c r="E190" s="283"/>
      <c r="F190" s="305" t="s">
        <v>760</v>
      </c>
      <c r="G190" s="283"/>
      <c r="H190" s="280" t="s">
        <v>850</v>
      </c>
      <c r="I190" s="283" t="s">
        <v>851</v>
      </c>
      <c r="J190" s="283"/>
      <c r="K190" s="327"/>
    </row>
    <row r="191" ht="15" customHeight="1">
      <c r="B191" s="306"/>
      <c r="C191" s="290" t="s">
        <v>852</v>
      </c>
      <c r="D191" s="283"/>
      <c r="E191" s="283"/>
      <c r="F191" s="305" t="s">
        <v>760</v>
      </c>
      <c r="G191" s="283"/>
      <c r="H191" s="283" t="s">
        <v>853</v>
      </c>
      <c r="I191" s="283" t="s">
        <v>795</v>
      </c>
      <c r="J191" s="283"/>
      <c r="K191" s="327"/>
    </row>
    <row r="192" ht="15" customHeight="1">
      <c r="B192" s="306"/>
      <c r="C192" s="290" t="s">
        <v>854</v>
      </c>
      <c r="D192" s="283"/>
      <c r="E192" s="283"/>
      <c r="F192" s="305" t="s">
        <v>760</v>
      </c>
      <c r="G192" s="283"/>
      <c r="H192" s="283" t="s">
        <v>855</v>
      </c>
      <c r="I192" s="283" t="s">
        <v>795</v>
      </c>
      <c r="J192" s="283"/>
      <c r="K192" s="327"/>
    </row>
    <row r="193" ht="15" customHeight="1">
      <c r="B193" s="306"/>
      <c r="C193" s="290" t="s">
        <v>856</v>
      </c>
      <c r="D193" s="283"/>
      <c r="E193" s="283"/>
      <c r="F193" s="305" t="s">
        <v>766</v>
      </c>
      <c r="G193" s="283"/>
      <c r="H193" s="283" t="s">
        <v>857</v>
      </c>
      <c r="I193" s="283" t="s">
        <v>795</v>
      </c>
      <c r="J193" s="283"/>
      <c r="K193" s="327"/>
    </row>
    <row r="194" ht="15" customHeight="1">
      <c r="B194" s="333"/>
      <c r="C194" s="341"/>
      <c r="D194" s="315"/>
      <c r="E194" s="315"/>
      <c r="F194" s="315"/>
      <c r="G194" s="315"/>
      <c r="H194" s="315"/>
      <c r="I194" s="315"/>
      <c r="J194" s="315"/>
      <c r="K194" s="334"/>
    </row>
    <row r="195" ht="18.75" customHeight="1">
      <c r="B195" s="280"/>
      <c r="C195" s="283"/>
      <c r="D195" s="283"/>
      <c r="E195" s="283"/>
      <c r="F195" s="305"/>
      <c r="G195" s="283"/>
      <c r="H195" s="283"/>
      <c r="I195" s="283"/>
      <c r="J195" s="283"/>
      <c r="K195" s="280"/>
    </row>
    <row r="196" ht="18.75" customHeight="1">
      <c r="B196" s="280"/>
      <c r="C196" s="283"/>
      <c r="D196" s="283"/>
      <c r="E196" s="283"/>
      <c r="F196" s="305"/>
      <c r="G196" s="283"/>
      <c r="H196" s="283"/>
      <c r="I196" s="283"/>
      <c r="J196" s="283"/>
      <c r="K196" s="280"/>
    </row>
    <row r="197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ht="21">
      <c r="B199" s="273"/>
      <c r="C199" s="274" t="s">
        <v>858</v>
      </c>
      <c r="D199" s="274"/>
      <c r="E199" s="274"/>
      <c r="F199" s="274"/>
      <c r="G199" s="274"/>
      <c r="H199" s="274"/>
      <c r="I199" s="274"/>
      <c r="J199" s="274"/>
      <c r="K199" s="275"/>
    </row>
    <row r="200" ht="25.5" customHeight="1">
      <c r="B200" s="273"/>
      <c r="C200" s="342" t="s">
        <v>859</v>
      </c>
      <c r="D200" s="342"/>
      <c r="E200" s="342"/>
      <c r="F200" s="342" t="s">
        <v>860</v>
      </c>
      <c r="G200" s="343"/>
      <c r="H200" s="342" t="s">
        <v>861</v>
      </c>
      <c r="I200" s="342"/>
      <c r="J200" s="342"/>
      <c r="K200" s="275"/>
    </row>
    <row r="201" ht="5.25" customHeight="1">
      <c r="B201" s="306"/>
      <c r="C201" s="303"/>
      <c r="D201" s="303"/>
      <c r="E201" s="303"/>
      <c r="F201" s="303"/>
      <c r="G201" s="283"/>
      <c r="H201" s="303"/>
      <c r="I201" s="303"/>
      <c r="J201" s="303"/>
      <c r="K201" s="327"/>
    </row>
    <row r="202" ht="15" customHeight="1">
      <c r="B202" s="306"/>
      <c r="C202" s="283" t="s">
        <v>851</v>
      </c>
      <c r="D202" s="283"/>
      <c r="E202" s="283"/>
      <c r="F202" s="305" t="s">
        <v>49</v>
      </c>
      <c r="G202" s="283"/>
      <c r="H202" s="283" t="s">
        <v>862</v>
      </c>
      <c r="I202" s="283"/>
      <c r="J202" s="283"/>
      <c r="K202" s="327"/>
    </row>
    <row r="203" ht="15" customHeight="1">
      <c r="B203" s="306"/>
      <c r="C203" s="312"/>
      <c r="D203" s="283"/>
      <c r="E203" s="283"/>
      <c r="F203" s="305" t="s">
        <v>50</v>
      </c>
      <c r="G203" s="283"/>
      <c r="H203" s="283" t="s">
        <v>863</v>
      </c>
      <c r="I203" s="283"/>
      <c r="J203" s="283"/>
      <c r="K203" s="327"/>
    </row>
    <row r="204" ht="15" customHeight="1">
      <c r="B204" s="306"/>
      <c r="C204" s="312"/>
      <c r="D204" s="283"/>
      <c r="E204" s="283"/>
      <c r="F204" s="305" t="s">
        <v>53</v>
      </c>
      <c r="G204" s="283"/>
      <c r="H204" s="283" t="s">
        <v>864</v>
      </c>
      <c r="I204" s="283"/>
      <c r="J204" s="283"/>
      <c r="K204" s="327"/>
    </row>
    <row r="205" ht="15" customHeight="1">
      <c r="B205" s="306"/>
      <c r="C205" s="283"/>
      <c r="D205" s="283"/>
      <c r="E205" s="283"/>
      <c r="F205" s="305" t="s">
        <v>51</v>
      </c>
      <c r="G205" s="283"/>
      <c r="H205" s="283" t="s">
        <v>865</v>
      </c>
      <c r="I205" s="283"/>
      <c r="J205" s="283"/>
      <c r="K205" s="327"/>
    </row>
    <row r="206" ht="15" customHeight="1">
      <c r="B206" s="306"/>
      <c r="C206" s="283"/>
      <c r="D206" s="283"/>
      <c r="E206" s="283"/>
      <c r="F206" s="305" t="s">
        <v>52</v>
      </c>
      <c r="G206" s="283"/>
      <c r="H206" s="283" t="s">
        <v>866</v>
      </c>
      <c r="I206" s="283"/>
      <c r="J206" s="283"/>
      <c r="K206" s="327"/>
    </row>
    <row r="207" ht="15" customHeight="1">
      <c r="B207" s="306"/>
      <c r="C207" s="283"/>
      <c r="D207" s="283"/>
      <c r="E207" s="283"/>
      <c r="F207" s="305"/>
      <c r="G207" s="283"/>
      <c r="H207" s="283"/>
      <c r="I207" s="283"/>
      <c r="J207" s="283"/>
      <c r="K207" s="327"/>
    </row>
    <row r="208" ht="15" customHeight="1">
      <c r="B208" s="306"/>
      <c r="C208" s="283" t="s">
        <v>807</v>
      </c>
      <c r="D208" s="283"/>
      <c r="E208" s="283"/>
      <c r="F208" s="305" t="s">
        <v>701</v>
      </c>
      <c r="G208" s="283"/>
      <c r="H208" s="283" t="s">
        <v>867</v>
      </c>
      <c r="I208" s="283"/>
      <c r="J208" s="283"/>
      <c r="K208" s="327"/>
    </row>
    <row r="209" ht="15" customHeight="1">
      <c r="B209" s="306"/>
      <c r="C209" s="312"/>
      <c r="D209" s="283"/>
      <c r="E209" s="283"/>
      <c r="F209" s="305" t="s">
        <v>704</v>
      </c>
      <c r="G209" s="283"/>
      <c r="H209" s="283" t="s">
        <v>705</v>
      </c>
      <c r="I209" s="283"/>
      <c r="J209" s="283"/>
      <c r="K209" s="327"/>
    </row>
    <row r="210" ht="15" customHeight="1">
      <c r="B210" s="306"/>
      <c r="C210" s="283"/>
      <c r="D210" s="283"/>
      <c r="E210" s="283"/>
      <c r="F210" s="305" t="s">
        <v>85</v>
      </c>
      <c r="G210" s="283"/>
      <c r="H210" s="283" t="s">
        <v>868</v>
      </c>
      <c r="I210" s="283"/>
      <c r="J210" s="283"/>
      <c r="K210" s="327"/>
    </row>
    <row r="211" ht="15" customHeight="1">
      <c r="B211" s="344"/>
      <c r="C211" s="312"/>
      <c r="D211" s="312"/>
      <c r="E211" s="312"/>
      <c r="F211" s="305" t="s">
        <v>94</v>
      </c>
      <c r="G211" s="290"/>
      <c r="H211" s="331" t="s">
        <v>95</v>
      </c>
      <c r="I211" s="331"/>
      <c r="J211" s="331"/>
      <c r="K211" s="345"/>
    </row>
    <row r="212" ht="15" customHeight="1">
      <c r="B212" s="344"/>
      <c r="C212" s="312"/>
      <c r="D212" s="312"/>
      <c r="E212" s="312"/>
      <c r="F212" s="305" t="s">
        <v>706</v>
      </c>
      <c r="G212" s="290"/>
      <c r="H212" s="331" t="s">
        <v>869</v>
      </c>
      <c r="I212" s="331"/>
      <c r="J212" s="331"/>
      <c r="K212" s="345"/>
    </row>
    <row r="213" ht="15" customHeight="1">
      <c r="B213" s="344"/>
      <c r="C213" s="312"/>
      <c r="D213" s="312"/>
      <c r="E213" s="312"/>
      <c r="F213" s="346"/>
      <c r="G213" s="290"/>
      <c r="H213" s="347"/>
      <c r="I213" s="347"/>
      <c r="J213" s="347"/>
      <c r="K213" s="345"/>
    </row>
    <row r="214" ht="15" customHeight="1">
      <c r="B214" s="344"/>
      <c r="C214" s="283" t="s">
        <v>831</v>
      </c>
      <c r="D214" s="312"/>
      <c r="E214" s="312"/>
      <c r="F214" s="305">
        <v>1</v>
      </c>
      <c r="G214" s="290"/>
      <c r="H214" s="331" t="s">
        <v>870</v>
      </c>
      <c r="I214" s="331"/>
      <c r="J214" s="331"/>
      <c r="K214" s="345"/>
    </row>
    <row r="215" ht="15" customHeight="1">
      <c r="B215" s="344"/>
      <c r="C215" s="312"/>
      <c r="D215" s="312"/>
      <c r="E215" s="312"/>
      <c r="F215" s="305">
        <v>2</v>
      </c>
      <c r="G215" s="290"/>
      <c r="H215" s="331" t="s">
        <v>871</v>
      </c>
      <c r="I215" s="331"/>
      <c r="J215" s="331"/>
      <c r="K215" s="345"/>
    </row>
    <row r="216" ht="15" customHeight="1">
      <c r="B216" s="344"/>
      <c r="C216" s="312"/>
      <c r="D216" s="312"/>
      <c r="E216" s="312"/>
      <c r="F216" s="305">
        <v>3</v>
      </c>
      <c r="G216" s="290"/>
      <c r="H216" s="331" t="s">
        <v>872</v>
      </c>
      <c r="I216" s="331"/>
      <c r="J216" s="331"/>
      <c r="K216" s="345"/>
    </row>
    <row r="217" ht="15" customHeight="1">
      <c r="B217" s="344"/>
      <c r="C217" s="312"/>
      <c r="D217" s="312"/>
      <c r="E217" s="312"/>
      <c r="F217" s="305">
        <v>4</v>
      </c>
      <c r="G217" s="290"/>
      <c r="H217" s="331" t="s">
        <v>873</v>
      </c>
      <c r="I217" s="331"/>
      <c r="J217" s="331"/>
      <c r="K217" s="345"/>
    </row>
    <row r="218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DESKTOP-HPQ6973\Owner</dc:creator>
  <cp:lastModifiedBy>DESKTOP-HPQ6973\Owner</cp:lastModifiedBy>
  <dcterms:created xsi:type="dcterms:W3CDTF">2019-02-28T13:15:28Z</dcterms:created>
  <dcterms:modified xsi:type="dcterms:W3CDTF">2019-02-28T13:15:31Z</dcterms:modified>
</cp:coreProperties>
</file>